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bookViews>
    <workbookView xWindow="360" yWindow="105" windowWidth="21015" windowHeight="92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Sheet1!$A$1:$CC$29</definedName>
  </definedNames>
  <calcPr calcId="152511"/>
</workbook>
</file>

<file path=xl/calcChain.xml><?xml version="1.0" encoding="utf-8"?>
<calcChain xmlns="http://schemas.openxmlformats.org/spreadsheetml/2006/main">
  <c r="CC29" i="1" l="1"/>
  <c r="BZ27" i="1"/>
  <c r="BY27" i="1"/>
  <c r="BX27" i="1"/>
  <c r="BW27" i="1"/>
  <c r="BU27" i="1"/>
  <c r="BT27" i="1"/>
  <c r="BS27" i="1"/>
  <c r="BR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X27" i="1"/>
  <c r="AW27" i="1"/>
  <c r="AV27" i="1"/>
  <c r="AU27" i="1"/>
  <c r="AT27" i="1"/>
  <c r="AS27" i="1"/>
  <c r="AR27" i="1"/>
  <c r="AQ27" i="1"/>
  <c r="AP27" i="1"/>
  <c r="AO27" i="1"/>
  <c r="AN27" i="1"/>
  <c r="AL27" i="1"/>
  <c r="AK27" i="1"/>
  <c r="AJ27" i="1"/>
  <c r="AI27" i="1"/>
  <c r="AH27" i="1"/>
  <c r="AG27" i="1"/>
  <c r="AF27" i="1"/>
  <c r="AD27" i="1"/>
  <c r="AC27" i="1"/>
  <c r="AB27" i="1"/>
  <c r="AA27" i="1"/>
  <c r="Z27" i="1"/>
  <c r="Y27" i="1"/>
  <c r="X27" i="1"/>
  <c r="W27" i="1"/>
  <c r="V27" i="1"/>
  <c r="U27" i="1"/>
  <c r="S27" i="1"/>
  <c r="R27" i="1"/>
  <c r="Q27" i="1"/>
  <c r="Q28" i="1" s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CA26" i="1"/>
  <c r="BV26" i="1"/>
  <c r="BQ26" i="1"/>
  <c r="AY26" i="1"/>
  <c r="AM26" i="1"/>
  <c r="AE26" i="1"/>
  <c r="T26" i="1"/>
  <c r="CA25" i="1"/>
  <c r="BV25" i="1"/>
  <c r="BQ25" i="1"/>
  <c r="AY25" i="1"/>
  <c r="AM25" i="1"/>
  <c r="AE25" i="1"/>
  <c r="T25" i="1"/>
  <c r="CA24" i="1"/>
  <c r="BV24" i="1"/>
  <c r="BQ24" i="1"/>
  <c r="AY24" i="1"/>
  <c r="AM24" i="1"/>
  <c r="AE24" i="1"/>
  <c r="T24" i="1"/>
  <c r="BZ23" i="1"/>
  <c r="BY23" i="1"/>
  <c r="BX23" i="1"/>
  <c r="BW23" i="1"/>
  <c r="BU23" i="1"/>
  <c r="BT23" i="1"/>
  <c r="BS23" i="1"/>
  <c r="BR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X23" i="1"/>
  <c r="AW23" i="1"/>
  <c r="AV23" i="1"/>
  <c r="AU23" i="1"/>
  <c r="AT23" i="1"/>
  <c r="AS23" i="1"/>
  <c r="AR23" i="1"/>
  <c r="AQ23" i="1"/>
  <c r="AP23" i="1"/>
  <c r="AO23" i="1"/>
  <c r="AN23" i="1"/>
  <c r="AL23" i="1"/>
  <c r="AK23" i="1"/>
  <c r="AJ23" i="1"/>
  <c r="AI23" i="1"/>
  <c r="AH23" i="1"/>
  <c r="AG23" i="1"/>
  <c r="AF23" i="1"/>
  <c r="AD23" i="1"/>
  <c r="AC23" i="1"/>
  <c r="AB23" i="1"/>
  <c r="AA23" i="1"/>
  <c r="Z23" i="1"/>
  <c r="Y23" i="1"/>
  <c r="X23" i="1"/>
  <c r="W23" i="1"/>
  <c r="V23" i="1"/>
  <c r="U23" i="1"/>
  <c r="S23" i="1"/>
  <c r="R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CA22" i="1"/>
  <c r="BV22" i="1"/>
  <c r="BQ22" i="1"/>
  <c r="AY22" i="1"/>
  <c r="AM22" i="1"/>
  <c r="AE22" i="1"/>
  <c r="T22" i="1"/>
  <c r="CA21" i="1"/>
  <c r="BV21" i="1"/>
  <c r="BQ21" i="1"/>
  <c r="AY21" i="1"/>
  <c r="AM21" i="1"/>
  <c r="AE21" i="1"/>
  <c r="T21" i="1"/>
  <c r="CA20" i="1"/>
  <c r="BV20" i="1"/>
  <c r="BQ20" i="1"/>
  <c r="AY20" i="1"/>
  <c r="AM20" i="1"/>
  <c r="AE20" i="1"/>
  <c r="T20" i="1"/>
  <c r="BZ18" i="1"/>
  <c r="BY18" i="1"/>
  <c r="BX18" i="1"/>
  <c r="BW18" i="1"/>
  <c r="BU18" i="1"/>
  <c r="BT18" i="1"/>
  <c r="BS18" i="1"/>
  <c r="BR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X18" i="1"/>
  <c r="AW18" i="1"/>
  <c r="AV18" i="1"/>
  <c r="AU18" i="1"/>
  <c r="AT18" i="1"/>
  <c r="AS18" i="1"/>
  <c r="AR18" i="1"/>
  <c r="AQ18" i="1"/>
  <c r="AP18" i="1"/>
  <c r="AO18" i="1"/>
  <c r="AN18" i="1"/>
  <c r="AL18" i="1"/>
  <c r="AK18" i="1"/>
  <c r="AJ18" i="1"/>
  <c r="AI18" i="1"/>
  <c r="AH18" i="1"/>
  <c r="AG18" i="1"/>
  <c r="AF18" i="1"/>
  <c r="AD18" i="1"/>
  <c r="AC18" i="1"/>
  <c r="AB18" i="1"/>
  <c r="AA18" i="1"/>
  <c r="Z18" i="1"/>
  <c r="Y18" i="1"/>
  <c r="X18" i="1"/>
  <c r="W18" i="1"/>
  <c r="V18" i="1"/>
  <c r="U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CA17" i="1"/>
  <c r="BV17" i="1"/>
  <c r="BQ17" i="1"/>
  <c r="AY17" i="1"/>
  <c r="AM17" i="1"/>
  <c r="AE17" i="1"/>
  <c r="T17" i="1"/>
  <c r="CA16" i="1"/>
  <c r="BV16" i="1"/>
  <c r="BQ16" i="1"/>
  <c r="AY16" i="1"/>
  <c r="AM16" i="1"/>
  <c r="AE16" i="1"/>
  <c r="T16" i="1"/>
  <c r="CA15" i="1"/>
  <c r="BV15" i="1"/>
  <c r="BQ15" i="1"/>
  <c r="AY15" i="1"/>
  <c r="AM15" i="1"/>
  <c r="AE15" i="1"/>
  <c r="T15" i="1"/>
  <c r="BW14" i="1"/>
  <c r="AO14" i="1"/>
  <c r="AN14" i="1"/>
  <c r="CA13" i="1"/>
  <c r="BV13" i="1"/>
  <c r="BQ13" i="1"/>
  <c r="AY13" i="1"/>
  <c r="AM13" i="1"/>
  <c r="AE13" i="1"/>
  <c r="T13" i="1"/>
  <c r="CA12" i="1"/>
  <c r="BV12" i="1"/>
  <c r="BQ12" i="1"/>
  <c r="AY12" i="1"/>
  <c r="AM12" i="1"/>
  <c r="AE12" i="1"/>
  <c r="T12" i="1"/>
  <c r="CA11" i="1"/>
  <c r="BV11" i="1"/>
  <c r="BQ11" i="1"/>
  <c r="AY11" i="1"/>
  <c r="AM11" i="1"/>
  <c r="AE11" i="1"/>
  <c r="T11" i="1"/>
  <c r="BZ14" i="1"/>
  <c r="BY14" i="1"/>
  <c r="BX14" i="1"/>
  <c r="BU14" i="1"/>
  <c r="BT14" i="1"/>
  <c r="BS14" i="1"/>
  <c r="BS19" i="1" s="1"/>
  <c r="BR14" i="1"/>
  <c r="BP14" i="1"/>
  <c r="BO14" i="1"/>
  <c r="BO19" i="1" s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X14" i="1"/>
  <c r="AW14" i="1"/>
  <c r="AV14" i="1"/>
  <c r="AU14" i="1"/>
  <c r="AT14" i="1"/>
  <c r="AS14" i="1"/>
  <c r="AR14" i="1"/>
  <c r="AQ14" i="1"/>
  <c r="AP14" i="1"/>
  <c r="AP19" i="1" s="1"/>
  <c r="AL14" i="1"/>
  <c r="AK14" i="1"/>
  <c r="AJ14" i="1"/>
  <c r="AI14" i="1"/>
  <c r="AH14" i="1"/>
  <c r="AG14" i="1"/>
  <c r="AF14" i="1"/>
  <c r="AD14" i="1"/>
  <c r="AC14" i="1"/>
  <c r="AB14" i="1"/>
  <c r="AA14" i="1"/>
  <c r="Z14" i="1"/>
  <c r="Y14" i="1"/>
  <c r="X14" i="1"/>
  <c r="W14" i="1"/>
  <c r="V14" i="1"/>
  <c r="U14" i="1"/>
  <c r="S14" i="1"/>
  <c r="R14" i="1"/>
  <c r="Q14" i="1"/>
  <c r="Q19" i="1" s="1"/>
  <c r="P14" i="1"/>
  <c r="O14" i="1"/>
  <c r="N14" i="1"/>
  <c r="M14" i="1"/>
  <c r="M19" i="1" s="1"/>
  <c r="L14" i="1"/>
  <c r="K14" i="1"/>
  <c r="J14" i="1"/>
  <c r="I14" i="1"/>
  <c r="I19" i="1" s="1"/>
  <c r="H14" i="1"/>
  <c r="G14" i="1"/>
  <c r="F14" i="1"/>
  <c r="E14" i="1"/>
  <c r="E19" i="1" s="1"/>
  <c r="D14" i="1"/>
  <c r="C14" i="1"/>
  <c r="B14" i="1"/>
  <c r="AI8" i="1"/>
  <c r="V19" i="1" l="1"/>
  <c r="Z19" i="1"/>
  <c r="BT28" i="1"/>
  <c r="AO28" i="1"/>
  <c r="BN28" i="1"/>
  <c r="BD28" i="1"/>
  <c r="BH28" i="1"/>
  <c r="BL19" i="1"/>
  <c r="AS19" i="1"/>
  <c r="AS29" i="1" s="1"/>
  <c r="AW19" i="1"/>
  <c r="AW29" i="1" s="1"/>
  <c r="BA19" i="1"/>
  <c r="BE19" i="1"/>
  <c r="BI19" i="1"/>
  <c r="AT28" i="1"/>
  <c r="AX28" i="1"/>
  <c r="AQ19" i="1"/>
  <c r="AQ29" i="1" s="1"/>
  <c r="AU19" i="1"/>
  <c r="AU29" i="1" s="1"/>
  <c r="AY18" i="1"/>
  <c r="AY23" i="1"/>
  <c r="Y19" i="1"/>
  <c r="AC19" i="1"/>
  <c r="AD28" i="1"/>
  <c r="D19" i="1"/>
  <c r="H19" i="1"/>
  <c r="L19" i="1"/>
  <c r="R28" i="1"/>
  <c r="AA28" i="1"/>
  <c r="AB19" i="1"/>
  <c r="X28" i="1"/>
  <c r="W19" i="1"/>
  <c r="U28" i="1"/>
  <c r="CB26" i="1"/>
  <c r="U19" i="1"/>
  <c r="X19" i="1"/>
  <c r="AA19" i="1"/>
  <c r="AD19" i="1"/>
  <c r="BB19" i="1"/>
  <c r="BF19" i="1"/>
  <c r="BJ19" i="1"/>
  <c r="BP19" i="1"/>
  <c r="BT19" i="1"/>
  <c r="T27" i="1"/>
  <c r="AT19" i="1"/>
  <c r="AT29" i="1" s="1"/>
  <c r="AX19" i="1"/>
  <c r="AX29" i="1" s="1"/>
  <c r="AM27" i="1"/>
  <c r="Q29" i="1"/>
  <c r="H28" i="1"/>
  <c r="M28" i="1"/>
  <c r="M29" i="1" s="1"/>
  <c r="C19" i="1"/>
  <c r="G19" i="1"/>
  <c r="K19" i="1"/>
  <c r="O19" i="1"/>
  <c r="S19" i="1"/>
  <c r="AZ28" i="1"/>
  <c r="BC28" i="1"/>
  <c r="BG28" i="1"/>
  <c r="BK28" i="1"/>
  <c r="BM28" i="1"/>
  <c r="BX28" i="1"/>
  <c r="AE27" i="1"/>
  <c r="AY27" i="1"/>
  <c r="B19" i="1"/>
  <c r="N19" i="1"/>
  <c r="R19" i="1"/>
  <c r="AF19" i="1"/>
  <c r="AH19" i="1"/>
  <c r="AJ19" i="1"/>
  <c r="AN19" i="1"/>
  <c r="AN29" i="1" s="1"/>
  <c r="BV14" i="1"/>
  <c r="AZ19" i="1"/>
  <c r="BC19" i="1"/>
  <c r="BG19" i="1"/>
  <c r="BK19" i="1"/>
  <c r="BM19" i="1"/>
  <c r="BX19" i="1"/>
  <c r="E28" i="1"/>
  <c r="E29" i="1" s="1"/>
  <c r="I28" i="1"/>
  <c r="I29" i="1" s="1"/>
  <c r="BQ14" i="1"/>
  <c r="BD19" i="1"/>
  <c r="BH19" i="1"/>
  <c r="BN19" i="1"/>
  <c r="BQ18" i="1"/>
  <c r="BR19" i="1"/>
  <c r="BU19" i="1"/>
  <c r="T23" i="1"/>
  <c r="AM23" i="1"/>
  <c r="BQ23" i="1"/>
  <c r="CA23" i="1"/>
  <c r="BV23" i="1"/>
  <c r="CB22" i="1"/>
  <c r="Z28" i="1"/>
  <c r="AC28" i="1"/>
  <c r="AS28" i="1"/>
  <c r="AW28" i="1"/>
  <c r="BS28" i="1"/>
  <c r="BS29" i="1" s="1"/>
  <c r="D28" i="1"/>
  <c r="L28" i="1"/>
  <c r="O28" i="1"/>
  <c r="V28" i="1"/>
  <c r="Y28" i="1"/>
  <c r="AB28" i="1"/>
  <c r="CB12" i="1"/>
  <c r="CB16" i="1"/>
  <c r="AQ28" i="1"/>
  <c r="AU28" i="1"/>
  <c r="BQ27" i="1"/>
  <c r="T14" i="1"/>
  <c r="AM14" i="1"/>
  <c r="BW19" i="1"/>
  <c r="B28" i="1"/>
  <c r="BB28" i="1"/>
  <c r="BF28" i="1"/>
  <c r="BJ28" i="1"/>
  <c r="BP28" i="1"/>
  <c r="BZ28" i="1"/>
  <c r="AE18" i="1"/>
  <c r="CB21" i="1"/>
  <c r="BV27" i="1"/>
  <c r="AL28" i="1"/>
  <c r="BA28" i="1"/>
  <c r="BE28" i="1"/>
  <c r="BI28" i="1"/>
  <c r="BL28" i="1"/>
  <c r="BO28" i="1"/>
  <c r="BO29" i="1" s="1"/>
  <c r="BW28" i="1"/>
  <c r="BY28" i="1"/>
  <c r="AR19" i="1"/>
  <c r="AR29" i="1" s="1"/>
  <c r="AV19" i="1"/>
  <c r="AV29" i="1" s="1"/>
  <c r="CA14" i="1"/>
  <c r="CB11" i="1"/>
  <c r="CB13" i="1"/>
  <c r="T18" i="1"/>
  <c r="AM18" i="1"/>
  <c r="BV18" i="1"/>
  <c r="CB17" i="1"/>
  <c r="AL19" i="1"/>
  <c r="BY19" i="1"/>
  <c r="C28" i="1"/>
  <c r="G28" i="1"/>
  <c r="K28" i="1"/>
  <c r="N28" i="1"/>
  <c r="AG28" i="1"/>
  <c r="AI28" i="1"/>
  <c r="AK28" i="1"/>
  <c r="AE14" i="1"/>
  <c r="F19" i="1"/>
  <c r="J19" i="1"/>
  <c r="P19" i="1"/>
  <c r="AY14" i="1"/>
  <c r="AO19" i="1"/>
  <c r="AO29" i="1" s="1"/>
  <c r="S28" i="1"/>
  <c r="AF28" i="1"/>
  <c r="AH28" i="1"/>
  <c r="AJ28" i="1"/>
  <c r="AN28" i="1"/>
  <c r="CB25" i="1"/>
  <c r="F28" i="1"/>
  <c r="J28" i="1"/>
  <c r="P28" i="1"/>
  <c r="AR28" i="1"/>
  <c r="AV28" i="1"/>
  <c r="BR28" i="1"/>
  <c r="BU28" i="1"/>
  <c r="AP29" i="1"/>
  <c r="AG19" i="1"/>
  <c r="AI19" i="1"/>
  <c r="AK19" i="1"/>
  <c r="BZ19" i="1"/>
  <c r="CB15" i="1"/>
  <c r="CB20" i="1"/>
  <c r="CB24" i="1"/>
  <c r="AP28" i="1"/>
  <c r="AE23" i="1"/>
  <c r="CA18" i="1"/>
  <c r="CA27" i="1"/>
  <c r="W28" i="1"/>
  <c r="Z29" i="1" l="1"/>
  <c r="V29" i="1"/>
  <c r="BN29" i="1"/>
  <c r="AC29" i="1"/>
  <c r="BH29" i="1"/>
  <c r="BT29" i="1"/>
  <c r="BA29" i="1"/>
  <c r="AY19" i="1"/>
  <c r="AY29" i="1" s="1"/>
  <c r="BD29" i="1"/>
  <c r="BE29" i="1"/>
  <c r="BL29" i="1"/>
  <c r="L29" i="1"/>
  <c r="BI29" i="1"/>
  <c r="AY28" i="1"/>
  <c r="H29" i="1"/>
  <c r="X29" i="1"/>
  <c r="BF29" i="1"/>
  <c r="BC29" i="1"/>
  <c r="W29" i="1"/>
  <c r="Y29" i="1"/>
  <c r="AB29" i="1"/>
  <c r="BG29" i="1"/>
  <c r="R29" i="1"/>
  <c r="AD29" i="1"/>
  <c r="AA29" i="1"/>
  <c r="U29" i="1"/>
  <c r="BR29" i="1"/>
  <c r="C29" i="1"/>
  <c r="D29" i="1"/>
  <c r="CB14" i="1"/>
  <c r="CB23" i="1"/>
  <c r="S29" i="1"/>
  <c r="AL29" i="1"/>
  <c r="BQ19" i="1"/>
  <c r="O29" i="1"/>
  <c r="N29" i="1"/>
  <c r="BJ29" i="1"/>
  <c r="BW29" i="1"/>
  <c r="T28" i="1"/>
  <c r="AE19" i="1"/>
  <c r="CB27" i="1"/>
  <c r="AI29" i="1"/>
  <c r="AM28" i="1"/>
  <c r="BX29" i="1"/>
  <c r="AH29" i="1"/>
  <c r="AK29" i="1"/>
  <c r="K29" i="1"/>
  <c r="B29" i="1"/>
  <c r="G29" i="1"/>
  <c r="T19" i="1"/>
  <c r="AJ29" i="1"/>
  <c r="BV19" i="1"/>
  <c r="BP29" i="1"/>
  <c r="BB29" i="1"/>
  <c r="BM29" i="1"/>
  <c r="AZ29" i="1"/>
  <c r="BK29" i="1"/>
  <c r="AF29" i="1"/>
  <c r="AE28" i="1"/>
  <c r="BY29" i="1"/>
  <c r="BU29" i="1"/>
  <c r="AM19" i="1"/>
  <c r="BQ28" i="1"/>
  <c r="CA28" i="1"/>
  <c r="CA19" i="1"/>
  <c r="AG29" i="1"/>
  <c r="BV28" i="1"/>
  <c r="F29" i="1"/>
  <c r="J29" i="1"/>
  <c r="CB18" i="1"/>
  <c r="P29" i="1"/>
  <c r="BZ29" i="1"/>
  <c r="AE29" i="1" l="1"/>
  <c r="AM29" i="1"/>
  <c r="BQ29" i="1"/>
  <c r="T29" i="1"/>
  <c r="BV29" i="1"/>
  <c r="CB28" i="1"/>
  <c r="CA29" i="1"/>
  <c r="CB19" i="1"/>
  <c r="CC30" i="1"/>
  <c r="CC31" i="1" s="1"/>
  <c r="CC12" i="1"/>
  <c r="CB29" i="1" l="1"/>
</calcChain>
</file>

<file path=xl/sharedStrings.xml><?xml version="1.0" encoding="utf-8"?>
<sst xmlns="http://schemas.openxmlformats.org/spreadsheetml/2006/main" count="68" uniqueCount="56">
  <si>
    <t xml:space="preserve">                                                                          ANEXA LA RAPORTUL DE CONTRACTARE</t>
  </si>
  <si>
    <t>SPITALUL JUDETEAN SATU MARE</t>
  </si>
  <si>
    <t>Total Spital Judetean Satu Mare</t>
  </si>
  <si>
    <t xml:space="preserve">                Spital TBC Satu Mare</t>
  </si>
  <si>
    <t>Total Spital TBC Satu Mare</t>
  </si>
  <si>
    <t>SPITAL ORASENESC NEGRESTI-OAS</t>
  </si>
  <si>
    <t>Total Spital Negresti Oas</t>
  </si>
  <si>
    <t>Sp. Clinic CF  -sectia SATU MARE</t>
  </si>
  <si>
    <t>TOTAL                                                      Sp. Clinic CF                                           -sectia SATU MARE</t>
  </si>
  <si>
    <t xml:space="preserve">                                         Spital Municipal Carei</t>
  </si>
  <si>
    <t>Total Spital Municipal Carei</t>
  </si>
  <si>
    <t>SC MANITOU MED SRL-Clinica Gynoprax</t>
  </si>
  <si>
    <t>TOTAL  MANITOU MED-Clinica Gynoprax</t>
  </si>
  <si>
    <t>SC SARA CLINIC RECOVERY SRL</t>
  </si>
  <si>
    <t>TOTAL SARA CLINIC</t>
  </si>
  <si>
    <t>TOTAL GENERAL</t>
  </si>
  <si>
    <t>Sectii DRG</t>
  </si>
  <si>
    <t>CRONICI                                Psihiatrie cronici</t>
  </si>
  <si>
    <t>CRONICI                               Rec.neurologica</t>
  </si>
  <si>
    <t>CRONICI                       Neonatologie prem.</t>
  </si>
  <si>
    <t>CRONICI                      Rec. Pediatrica</t>
  </si>
  <si>
    <t>CRONICI                                    Interne</t>
  </si>
  <si>
    <t xml:space="preserve">TOTAL SECTII CRONICI                                 </t>
  </si>
  <si>
    <t>Spitalizari de zi</t>
  </si>
  <si>
    <t>COMPLEXITATEA CAZURILOR</t>
  </si>
  <si>
    <t xml:space="preserve">SECTII CRONICI                                 </t>
  </si>
  <si>
    <t>Moderniz. si reabilitare</t>
  </si>
  <si>
    <t>DRG</t>
  </si>
  <si>
    <t>INGRIJIRI PALEATIVE</t>
  </si>
  <si>
    <t>Spitalizari de zi CG/CPU</t>
  </si>
  <si>
    <t>CRONICI rec pediatrica</t>
  </si>
  <si>
    <t>CRONICI rec balneologica</t>
  </si>
  <si>
    <t>CRONICI  balneologie pediatrica</t>
  </si>
  <si>
    <t xml:space="preserve">CRONICI psihiatrie </t>
  </si>
  <si>
    <t>ACUTI</t>
  </si>
  <si>
    <t>CRONICI                                                          Rec. ortopedie</t>
  </si>
  <si>
    <t>CRONICI                                                           Rec. reomatologie</t>
  </si>
  <si>
    <t>ianuarie</t>
  </si>
  <si>
    <t>februarie</t>
  </si>
  <si>
    <t>martie</t>
  </si>
  <si>
    <t>trim.I</t>
  </si>
  <si>
    <t>aprilie</t>
  </si>
  <si>
    <t>mai</t>
  </si>
  <si>
    <t>iunie</t>
  </si>
  <si>
    <t>trim.II</t>
  </si>
  <si>
    <t>sem. I</t>
  </si>
  <si>
    <t>iulie</t>
  </si>
  <si>
    <t>august</t>
  </si>
  <si>
    <t>septembrie</t>
  </si>
  <si>
    <t>trim.III</t>
  </si>
  <si>
    <t>octombrie</t>
  </si>
  <si>
    <t>noiembrie</t>
  </si>
  <si>
    <t>decembrie</t>
  </si>
  <si>
    <t>trim IV</t>
  </si>
  <si>
    <t>sem II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</si>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</sst>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"/>
  </numFmts>
  <fonts count="6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Border="1"/>
    <xf numFmtId="4" fontId="2" fillId="0" borderId="0" xfId="0" applyNumberFormat="1" applyFont="1" applyFill="1"/>
    <xf numFmtId="4" fontId="1" fillId="0" borderId="0" xfId="0" quotePrefix="1" applyNumberFormat="1" applyFont="1" applyFill="1"/>
    <xf numFmtId="4" fontId="2" fillId="0" borderId="0" xfId="0" applyNumberFormat="1" applyFont="1" applyFill="1" applyBorder="1"/>
    <xf numFmtId="4" fontId="1" fillId="2" borderId="0" xfId="0" applyNumberFormat="1" applyFont="1" applyFill="1"/>
    <xf numFmtId="4" fontId="1" fillId="2" borderId="0" xfId="0" applyNumberFormat="1" applyFont="1" applyFill="1" applyAlignment="1">
      <alignment horizontal="center"/>
    </xf>
    <xf numFmtId="4" fontId="3" fillId="2" borderId="0" xfId="0" applyNumberFormat="1" applyFont="1" applyFill="1"/>
    <xf numFmtId="4" fontId="1" fillId="2" borderId="0" xfId="0" applyNumberFormat="1" applyFont="1" applyFill="1" applyBorder="1"/>
    <xf numFmtId="4" fontId="1" fillId="2" borderId="1" xfId="0" applyNumberFormat="1" applyFont="1" applyFill="1" applyBorder="1"/>
    <xf numFmtId="4" fontId="2" fillId="2" borderId="0" xfId="0" applyNumberFormat="1" applyFont="1" applyFill="1" applyAlignment="1">
      <alignment horizontal="center"/>
    </xf>
    <xf numFmtId="4" fontId="1" fillId="2" borderId="0" xfId="0" quotePrefix="1" applyNumberFormat="1" applyFont="1" applyFill="1"/>
    <xf numFmtId="4" fontId="4" fillId="2" borderId="2" xfId="0" applyNumberFormat="1" applyFont="1" applyFill="1" applyBorder="1" applyAlignment="1"/>
    <xf numFmtId="4" fontId="4" fillId="2" borderId="3" xfId="0" applyNumberFormat="1" applyFont="1" applyFill="1" applyBorder="1" applyAlignment="1"/>
    <xf numFmtId="4" fontId="4" fillId="2" borderId="4" xfId="0" applyNumberFormat="1" applyFont="1" applyFill="1" applyBorder="1" applyAlignment="1"/>
    <xf numFmtId="4" fontId="5" fillId="2" borderId="0" xfId="0" applyNumberFormat="1" applyFont="1" applyFill="1"/>
    <xf numFmtId="1" fontId="4" fillId="2" borderId="6" xfId="0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wrapText="1"/>
    </xf>
    <xf numFmtId="4" fontId="4" fillId="2" borderId="8" xfId="0" applyNumberFormat="1" applyFont="1" applyFill="1" applyBorder="1" applyAlignment="1">
      <alignment horizontal="center" wrapText="1"/>
    </xf>
    <xf numFmtId="4" fontId="4" fillId="2" borderId="9" xfId="0" applyNumberFormat="1" applyFont="1" applyFill="1" applyBorder="1" applyAlignment="1">
      <alignment horizontal="center" wrapText="1"/>
    </xf>
    <xf numFmtId="4" fontId="5" fillId="2" borderId="0" xfId="0" applyNumberFormat="1" applyFont="1" applyFill="1" applyAlignment="1">
      <alignment wrapText="1"/>
    </xf>
    <xf numFmtId="4" fontId="5" fillId="0" borderId="0" xfId="0" applyNumberFormat="1" applyFont="1" applyFill="1"/>
    <xf numFmtId="4" fontId="4" fillId="3" borderId="9" xfId="0" applyNumberFormat="1" applyFont="1" applyFill="1" applyBorder="1"/>
    <xf numFmtId="4" fontId="4" fillId="0" borderId="0" xfId="0" applyNumberFormat="1" applyFont="1" applyFill="1"/>
    <xf numFmtId="4" fontId="5" fillId="2" borderId="9" xfId="0" applyNumberFormat="1" applyFont="1" applyFill="1" applyBorder="1"/>
    <xf numFmtId="4" fontId="5" fillId="2" borderId="10" xfId="0" applyNumberFormat="1" applyFont="1" applyFill="1" applyBorder="1"/>
    <xf numFmtId="4" fontId="5" fillId="0" borderId="9" xfId="0" applyNumberFormat="1" applyFont="1" applyFill="1" applyBorder="1"/>
    <xf numFmtId="4" fontId="5" fillId="0" borderId="10" xfId="0" applyNumberFormat="1" applyFont="1" applyFill="1" applyBorder="1"/>
    <xf numFmtId="4" fontId="4" fillId="0" borderId="9" xfId="0" applyNumberFormat="1" applyFont="1" applyFill="1" applyBorder="1"/>
    <xf numFmtId="4" fontId="4" fillId="2" borderId="9" xfId="0" applyNumberFormat="1" applyFont="1" applyFill="1" applyBorder="1"/>
    <xf numFmtId="164" fontId="4" fillId="0" borderId="9" xfId="0" applyNumberFormat="1" applyFont="1" applyFill="1" applyBorder="1"/>
    <xf numFmtId="4" fontId="5" fillId="0" borderId="0" xfId="0" applyNumberFormat="1" applyFont="1" applyFill="1" applyBorder="1"/>
    <xf numFmtId="165" fontId="4" fillId="2" borderId="9" xfId="0" applyNumberFormat="1" applyFont="1" applyFill="1" applyBorder="1"/>
    <xf numFmtId="4" fontId="4" fillId="4" borderId="9" xfId="0" applyNumberFormat="1" applyFont="1" applyFill="1" applyBorder="1"/>
    <xf numFmtId="4" fontId="4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4" fontId="4" fillId="2" borderId="3" xfId="0" applyNumberFormat="1" applyFont="1" applyFill="1" applyBorder="1" applyAlignment="1">
      <alignment horizont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/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wrapText="1"/>
    </xf>
    <xf numFmtId="4" fontId="4" fillId="2" borderId="5" xfId="0" applyNumberFormat="1" applyFont="1" applyFill="1" applyBorder="1" applyAlignment="1">
      <alignment horizontal="center" wrapText="1"/>
    </xf>
    <xf numFmtId="4" fontId="4" fillId="2" borderId="4" xfId="0" applyNumberFormat="1" applyFont="1" applyFill="1" applyBorder="1" applyAlignment="1">
      <alignment horizontal="center" wrapText="1"/>
    </xf>
    <xf numFmtId="4" fontId="4" fillId="2" borderId="3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81"/>
  <sheetViews>
    <sheetView tabSelected="1" workbookViewId="0">
      <selection activeCell="BX21" sqref="BX21"/>
    </sheetView>
  </sheetViews>
  <sheetFormatPr defaultColWidth="9.140625" defaultRowHeight="14.25" x14ac:dyDescent="0.2"/>
  <cols>
    <col min="1" max="1" width="11.5703125" style="1" customWidth="1"/>
    <col min="2" max="2" width="18.140625" style="1" customWidth="1"/>
    <col min="3" max="3" width="0.140625" style="1" hidden="1" customWidth="1"/>
    <col min="4" max="4" width="12.7109375" style="1" hidden="1" customWidth="1"/>
    <col min="5" max="5" width="11.7109375" style="1" hidden="1" customWidth="1"/>
    <col min="6" max="6" width="10.140625" style="1" hidden="1" customWidth="1"/>
    <col min="7" max="7" width="11.7109375" style="1" hidden="1" customWidth="1"/>
    <col min="8" max="8" width="11.85546875" style="1" hidden="1" customWidth="1"/>
    <col min="9" max="9" width="11.7109375" style="1" hidden="1" customWidth="1"/>
    <col min="10" max="10" width="10.140625" style="1" hidden="1" customWidth="1"/>
    <col min="11" max="11" width="13" style="1" hidden="1" customWidth="1"/>
    <col min="12" max="12" width="10.140625" style="1" hidden="1" customWidth="1"/>
    <col min="13" max="14" width="16.85546875" style="1" customWidth="1"/>
    <col min="15" max="15" width="11.5703125" style="1" hidden="1" customWidth="1"/>
    <col min="16" max="16" width="22.42578125" style="1" hidden="1" customWidth="1"/>
    <col min="17" max="17" width="11.5703125" style="1" hidden="1" customWidth="1"/>
    <col min="18" max="18" width="10.140625" style="1" hidden="1" customWidth="1"/>
    <col min="19" max="19" width="20.7109375" style="1" customWidth="1"/>
    <col min="20" max="20" width="18.5703125" style="1" customWidth="1"/>
    <col min="21" max="21" width="18.5703125" style="1" bestFit="1" customWidth="1"/>
    <col min="22" max="22" width="11.5703125" style="1" hidden="1" customWidth="1"/>
    <col min="23" max="23" width="10.140625" style="1" hidden="1" customWidth="1"/>
    <col min="24" max="24" width="17" style="1" bestFit="1" customWidth="1"/>
    <col min="25" max="25" width="0.140625" style="1" customWidth="1"/>
    <col min="26" max="26" width="10.140625" style="1" hidden="1" customWidth="1"/>
    <col min="27" max="27" width="16.28515625" style="1" customWidth="1"/>
    <col min="28" max="28" width="11.140625" style="1" hidden="1" customWidth="1"/>
    <col min="29" max="29" width="5.85546875" style="1" hidden="1" customWidth="1"/>
    <col min="30" max="30" width="9.85546875" style="1" hidden="1" customWidth="1"/>
    <col min="31" max="31" width="19.85546875" style="7" bestFit="1" customWidth="1"/>
    <col min="32" max="32" width="18.42578125" style="1" bestFit="1" customWidth="1"/>
    <col min="33" max="33" width="16.85546875" style="1" bestFit="1" customWidth="1"/>
    <col min="34" max="34" width="17" style="1" bestFit="1" customWidth="1"/>
    <col min="35" max="35" width="17.5703125" style="1" customWidth="1"/>
    <col min="36" max="36" width="16.85546875" style="1" bestFit="1" customWidth="1"/>
    <col min="37" max="37" width="12.28515625" style="1" hidden="1" customWidth="1"/>
    <col min="38" max="38" width="10.85546875" style="1" hidden="1" customWidth="1"/>
    <col min="39" max="39" width="18.28515625" style="1" bestFit="1" customWidth="1"/>
    <col min="40" max="40" width="11.5703125" style="1" hidden="1" customWidth="1"/>
    <col min="41" max="41" width="10.140625" style="1" hidden="1" customWidth="1"/>
    <col min="42" max="42" width="14.42578125" style="1" customWidth="1"/>
    <col min="43" max="43" width="11.5703125" style="1" hidden="1" customWidth="1"/>
    <col min="44" max="44" width="10.140625" style="1" hidden="1" customWidth="1"/>
    <col min="45" max="45" width="11.5703125" style="1" hidden="1" customWidth="1"/>
    <col min="46" max="46" width="10.140625" style="1" hidden="1" customWidth="1"/>
    <col min="47" max="47" width="11.5703125" style="1" hidden="1" customWidth="1"/>
    <col min="48" max="48" width="10.140625" style="1" hidden="1" customWidth="1"/>
    <col min="49" max="49" width="11.5703125" style="1" hidden="1" customWidth="1"/>
    <col min="50" max="50" width="10.140625" style="1" hidden="1" customWidth="1"/>
    <col min="51" max="51" width="17" style="1" customWidth="1"/>
    <col min="52" max="52" width="18.42578125" style="1" bestFit="1" customWidth="1"/>
    <col min="53" max="53" width="11.5703125" style="1" hidden="1" customWidth="1"/>
    <col min="54" max="54" width="10.140625" style="1" hidden="1" customWidth="1"/>
    <col min="55" max="55" width="13" style="1" hidden="1" customWidth="1"/>
    <col min="56" max="56" width="10.140625" style="1" hidden="1" customWidth="1"/>
    <col min="57" max="57" width="13" style="1" hidden="1" customWidth="1"/>
    <col min="58" max="58" width="10.140625" style="1" hidden="1" customWidth="1"/>
    <col min="59" max="59" width="11.5703125" style="1" hidden="1" customWidth="1"/>
    <col min="60" max="60" width="10.140625" style="1" hidden="1" customWidth="1"/>
    <col min="61" max="61" width="11.7109375" style="1" hidden="1" customWidth="1"/>
    <col min="62" max="62" width="10.140625" style="1" hidden="1" customWidth="1"/>
    <col min="63" max="63" width="18.42578125" style="1" bestFit="1" customWidth="1"/>
    <col min="64" max="64" width="15" style="1" customWidth="1"/>
    <col min="65" max="65" width="0.140625" style="1" customWidth="1"/>
    <col min="66" max="66" width="10.140625" style="1" hidden="1" customWidth="1"/>
    <col min="67" max="67" width="11.140625" style="1" hidden="1" customWidth="1"/>
    <col min="68" max="68" width="9.85546875" style="1" hidden="1" customWidth="1"/>
    <col min="69" max="69" width="18.42578125" style="1" bestFit="1" customWidth="1"/>
    <col min="70" max="70" width="16.28515625" style="1" customWidth="1"/>
    <col min="71" max="71" width="12.28515625" style="1" hidden="1" customWidth="1"/>
    <col min="72" max="72" width="10.85546875" style="1" hidden="1" customWidth="1"/>
    <col min="73" max="73" width="19.85546875" style="1" customWidth="1"/>
    <col min="74" max="74" width="14.42578125" style="1" bestFit="1" customWidth="1"/>
    <col min="75" max="75" width="19.28515625" style="1" customWidth="1"/>
    <col min="76" max="76" width="18.85546875" style="1" customWidth="1"/>
    <col min="77" max="77" width="12.28515625" style="1" hidden="1" customWidth="1"/>
    <col min="78" max="78" width="10.85546875" style="1" hidden="1" customWidth="1"/>
    <col min="79" max="79" width="16.85546875" style="1" bestFit="1" customWidth="1"/>
    <col min="80" max="80" width="19.140625" style="1" customWidth="1"/>
    <col min="81" max="81" width="14.28515625" style="1" hidden="1" customWidth="1"/>
    <col min="82" max="82" width="24.7109375" style="1" customWidth="1"/>
    <col min="83" max="83" width="18.42578125" style="1" bestFit="1" customWidth="1"/>
    <col min="84" max="16384" width="9.140625" style="1"/>
  </cols>
  <sheetData>
    <row r="1" spans="1:81" x14ac:dyDescent="0.2">
      <c r="D1" s="2"/>
      <c r="H1" s="2"/>
      <c r="I1" s="2"/>
      <c r="P1" s="2"/>
      <c r="Q1" s="2"/>
      <c r="T1" s="2"/>
      <c r="AE1" s="1"/>
    </row>
    <row r="2" spans="1:81" x14ac:dyDescent="0.2">
      <c r="D2" s="2"/>
      <c r="H2" s="2"/>
      <c r="I2" s="2"/>
      <c r="P2" s="2"/>
      <c r="Q2" s="2"/>
      <c r="T2" s="2"/>
      <c r="AE2" s="1"/>
    </row>
    <row r="3" spans="1:81" x14ac:dyDescent="0.2">
      <c r="D3" s="2"/>
      <c r="H3" s="2"/>
      <c r="I3" s="2"/>
      <c r="P3" s="2"/>
      <c r="AE3" s="1"/>
      <c r="AI3" s="3"/>
      <c r="AJ3" s="3"/>
      <c r="AK3" s="3"/>
      <c r="AL3" s="3"/>
      <c r="AM3" s="3"/>
    </row>
    <row r="4" spans="1:81" x14ac:dyDescent="0.2">
      <c r="D4" s="2"/>
      <c r="H4" s="2"/>
      <c r="I4" s="2"/>
      <c r="P4" s="2"/>
      <c r="AE4" s="1"/>
      <c r="AJ4" s="3"/>
    </row>
    <row r="5" spans="1:81" ht="15" x14ac:dyDescent="0.25">
      <c r="C5" s="4"/>
      <c r="G5" s="2"/>
      <c r="AE5" s="1"/>
      <c r="AI5" s="5"/>
    </row>
    <row r="6" spans="1:81" ht="15" x14ac:dyDescent="0.25">
      <c r="A6" s="4"/>
      <c r="B6" s="4"/>
      <c r="D6" s="2" t="s">
        <v>0</v>
      </c>
      <c r="G6" s="2"/>
      <c r="H6" s="6"/>
      <c r="AE6" s="1"/>
    </row>
    <row r="7" spans="1:81" s="7" customFormat="1" x14ac:dyDescent="0.2">
      <c r="E7" s="8"/>
      <c r="AF7" s="10"/>
      <c r="AZ7" s="10"/>
      <c r="BK7" s="9"/>
    </row>
    <row r="8" spans="1:81" s="7" customFormat="1" ht="15.75" thickBot="1" x14ac:dyDescent="0.3">
      <c r="B8" s="11"/>
      <c r="D8" s="12"/>
      <c r="E8" s="12"/>
      <c r="F8" s="12"/>
      <c r="O8" s="12"/>
      <c r="P8" s="12"/>
      <c r="Q8" s="12"/>
      <c r="AI8" s="7">
        <f>AI24+AJ24</f>
        <v>0</v>
      </c>
      <c r="AJ8" s="13"/>
      <c r="AL8" s="10"/>
    </row>
    <row r="9" spans="1:81" s="17" customFormat="1" ht="43.5" customHeight="1" x14ac:dyDescent="0.25">
      <c r="A9" s="14"/>
      <c r="B9" s="55" t="s">
        <v>1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0" t="s">
        <v>2</v>
      </c>
      <c r="U9" s="55" t="s">
        <v>3</v>
      </c>
      <c r="V9" s="56"/>
      <c r="W9" s="56"/>
      <c r="X9" s="56"/>
      <c r="Y9" s="56"/>
      <c r="Z9" s="56"/>
      <c r="AA9" s="56"/>
      <c r="AB9" s="56"/>
      <c r="AC9" s="56"/>
      <c r="AD9" s="57"/>
      <c r="AE9" s="50" t="s">
        <v>4</v>
      </c>
      <c r="AF9" s="55" t="s">
        <v>5</v>
      </c>
      <c r="AG9" s="56"/>
      <c r="AH9" s="56"/>
      <c r="AI9" s="56"/>
      <c r="AJ9" s="56"/>
      <c r="AK9" s="56"/>
      <c r="AL9" s="57"/>
      <c r="AM9" s="50" t="s">
        <v>6</v>
      </c>
      <c r="AN9" s="15"/>
      <c r="AO9" s="16"/>
      <c r="AP9" s="46" t="s">
        <v>7</v>
      </c>
      <c r="AQ9" s="46"/>
      <c r="AR9" s="46"/>
      <c r="AS9" s="46"/>
      <c r="AT9" s="46"/>
      <c r="AU9" s="46"/>
      <c r="AV9" s="46"/>
      <c r="AW9" s="46"/>
      <c r="AX9" s="45"/>
      <c r="AY9" s="50" t="s">
        <v>8</v>
      </c>
      <c r="AZ9" s="42" t="s">
        <v>9</v>
      </c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43"/>
      <c r="BQ9" s="50" t="s">
        <v>10</v>
      </c>
      <c r="BR9" s="44" t="s">
        <v>11</v>
      </c>
      <c r="BS9" s="46"/>
      <c r="BT9" s="46"/>
      <c r="BU9" s="45"/>
      <c r="BV9" s="50" t="s">
        <v>12</v>
      </c>
      <c r="BW9" s="47" t="s">
        <v>13</v>
      </c>
      <c r="BX9" s="48"/>
      <c r="BY9" s="48"/>
      <c r="BZ9" s="49"/>
      <c r="CA9" s="50" t="s">
        <v>14</v>
      </c>
      <c r="CB9" s="52" t="s">
        <v>15</v>
      </c>
    </row>
    <row r="10" spans="1:81" s="22" customFormat="1" ht="58.5" customHeight="1" thickBot="1" x14ac:dyDescent="0.3">
      <c r="A10" s="18">
        <v>2020</v>
      </c>
      <c r="B10" s="39" t="s">
        <v>16</v>
      </c>
      <c r="C10" s="44" t="s">
        <v>17</v>
      </c>
      <c r="D10" s="45"/>
      <c r="E10" s="44" t="s">
        <v>18</v>
      </c>
      <c r="F10" s="45"/>
      <c r="G10" s="44" t="s">
        <v>19</v>
      </c>
      <c r="H10" s="45"/>
      <c r="I10" s="44" t="s">
        <v>20</v>
      </c>
      <c r="J10" s="45"/>
      <c r="K10" s="44" t="s">
        <v>21</v>
      </c>
      <c r="L10" s="45"/>
      <c r="M10" s="39" t="s">
        <v>22</v>
      </c>
      <c r="N10" s="39" t="s">
        <v>23</v>
      </c>
      <c r="O10" s="44"/>
      <c r="P10" s="45"/>
      <c r="Q10" s="44"/>
      <c r="R10" s="45"/>
      <c r="S10" s="39" t="s">
        <v>24</v>
      </c>
      <c r="T10" s="51"/>
      <c r="U10" s="39" t="s">
        <v>25</v>
      </c>
      <c r="V10" s="44"/>
      <c r="W10" s="45"/>
      <c r="X10" s="39" t="s">
        <v>23</v>
      </c>
      <c r="Y10" s="19" t="s">
        <v>26</v>
      </c>
      <c r="Z10" s="20"/>
      <c r="AA10" s="39" t="s">
        <v>27</v>
      </c>
      <c r="AB10" s="44"/>
      <c r="AC10" s="46"/>
      <c r="AD10" s="45"/>
      <c r="AE10" s="51"/>
      <c r="AF10" s="39" t="s">
        <v>16</v>
      </c>
      <c r="AG10" s="39" t="s">
        <v>25</v>
      </c>
      <c r="AH10" s="39" t="s">
        <v>28</v>
      </c>
      <c r="AI10" s="39" t="s">
        <v>23</v>
      </c>
      <c r="AJ10" s="39" t="s">
        <v>29</v>
      </c>
      <c r="AK10" s="44"/>
      <c r="AL10" s="45"/>
      <c r="AM10" s="51"/>
      <c r="AN10" s="44"/>
      <c r="AO10" s="45"/>
      <c r="AP10" s="39" t="s">
        <v>25</v>
      </c>
      <c r="AQ10" s="21"/>
      <c r="AR10" s="21"/>
      <c r="AS10" s="44"/>
      <c r="AT10" s="45"/>
      <c r="AU10" s="44"/>
      <c r="AV10" s="45"/>
      <c r="AW10" s="44"/>
      <c r="AX10" s="45"/>
      <c r="AY10" s="51"/>
      <c r="AZ10" s="40" t="s">
        <v>16</v>
      </c>
      <c r="BA10" s="42" t="s">
        <v>30</v>
      </c>
      <c r="BB10" s="43"/>
      <c r="BC10" s="44" t="s">
        <v>21</v>
      </c>
      <c r="BD10" s="45"/>
      <c r="BE10" s="42" t="s">
        <v>31</v>
      </c>
      <c r="BF10" s="43"/>
      <c r="BG10" s="42" t="s">
        <v>32</v>
      </c>
      <c r="BH10" s="43"/>
      <c r="BI10" s="42" t="s">
        <v>33</v>
      </c>
      <c r="BJ10" s="43"/>
      <c r="BK10" s="39" t="s">
        <v>22</v>
      </c>
      <c r="BL10" s="40" t="s">
        <v>23</v>
      </c>
      <c r="BM10" s="42"/>
      <c r="BN10" s="43"/>
      <c r="BO10" s="42"/>
      <c r="BP10" s="43"/>
      <c r="BQ10" s="51"/>
      <c r="BR10" s="40" t="s">
        <v>27</v>
      </c>
      <c r="BS10" s="42" t="s">
        <v>34</v>
      </c>
      <c r="BT10" s="43"/>
      <c r="BU10" s="40" t="s">
        <v>23</v>
      </c>
      <c r="BV10" s="51"/>
      <c r="BW10" s="39" t="s">
        <v>35</v>
      </c>
      <c r="BX10" s="39" t="s">
        <v>18</v>
      </c>
      <c r="BY10" s="44" t="s">
        <v>36</v>
      </c>
      <c r="BZ10" s="45"/>
      <c r="CA10" s="51"/>
      <c r="CB10" s="53"/>
    </row>
    <row r="11" spans="1:81" s="17" customFormat="1" ht="16.5" x14ac:dyDescent="0.25">
      <c r="A11" s="26" t="s">
        <v>37</v>
      </c>
      <c r="B11" s="27">
        <v>4986300</v>
      </c>
      <c r="C11" s="27">
        <v>234994.1</v>
      </c>
      <c r="D11" s="27"/>
      <c r="E11" s="27">
        <v>81187.039999999994</v>
      </c>
      <c r="F11" s="27"/>
      <c r="G11" s="27">
        <v>77079.960000000006</v>
      </c>
      <c r="H11" s="27"/>
      <c r="I11" s="27">
        <v>34936.550000000003</v>
      </c>
      <c r="J11" s="27"/>
      <c r="K11" s="27">
        <v>111189.13</v>
      </c>
      <c r="L11" s="27"/>
      <c r="M11" s="29">
        <v>357552.79</v>
      </c>
      <c r="N11" s="29">
        <v>288920.48</v>
      </c>
      <c r="O11" s="27">
        <v>0</v>
      </c>
      <c r="P11" s="27">
        <v>0</v>
      </c>
      <c r="Q11" s="27">
        <v>0</v>
      </c>
      <c r="R11" s="27">
        <v>0</v>
      </c>
      <c r="S11" s="27"/>
      <c r="T11" s="27">
        <f>B11+M11+N11+S11</f>
        <v>5632773.2699999996</v>
      </c>
      <c r="U11" s="27">
        <v>381232.27</v>
      </c>
      <c r="V11" s="27"/>
      <c r="W11" s="27"/>
      <c r="X11" s="29">
        <v>37064.519999999997</v>
      </c>
      <c r="Y11" s="27"/>
      <c r="Z11" s="27"/>
      <c r="AA11" s="27">
        <v>157014</v>
      </c>
      <c r="AB11" s="27"/>
      <c r="AC11" s="27"/>
      <c r="AD11" s="27"/>
      <c r="AE11" s="27">
        <f>U11+X11+AB11+V11+AA11</f>
        <v>575310.79</v>
      </c>
      <c r="AF11" s="27">
        <v>637058.4</v>
      </c>
      <c r="AG11" s="27">
        <v>111166.71</v>
      </c>
      <c r="AH11" s="27">
        <v>75360</v>
      </c>
      <c r="AI11" s="27">
        <v>119730</v>
      </c>
      <c r="AJ11" s="27">
        <v>100377</v>
      </c>
      <c r="AK11" s="27"/>
      <c r="AL11" s="27"/>
      <c r="AM11" s="27">
        <f>AF11+AG11+AH11+AI11+AJ11+AK11</f>
        <v>1043692.11</v>
      </c>
      <c r="AN11" s="27"/>
      <c r="AO11" s="27"/>
      <c r="AP11" s="27">
        <v>29327.759999999998</v>
      </c>
      <c r="AQ11" s="27"/>
      <c r="AR11" s="27"/>
      <c r="AS11" s="27"/>
      <c r="AT11" s="27"/>
      <c r="AU11" s="27"/>
      <c r="AV11" s="27"/>
      <c r="AW11" s="27"/>
      <c r="AX11" s="27"/>
      <c r="AY11" s="27">
        <f>AP11+AW11</f>
        <v>29327.759999999998</v>
      </c>
      <c r="AZ11" s="27">
        <v>716729.34</v>
      </c>
      <c r="BA11" s="27"/>
      <c r="BB11" s="27"/>
      <c r="BC11" s="27">
        <v>52447.71</v>
      </c>
      <c r="BD11" s="27"/>
      <c r="BE11" s="27">
        <v>126945.29</v>
      </c>
      <c r="BF11" s="27"/>
      <c r="BG11" s="27">
        <v>1828.23</v>
      </c>
      <c r="BH11" s="27"/>
      <c r="BI11" s="27">
        <v>3386.27</v>
      </c>
      <c r="BJ11" s="27"/>
      <c r="BK11" s="29">
        <v>140325.63</v>
      </c>
      <c r="BL11" s="27">
        <v>48498.95</v>
      </c>
      <c r="BM11" s="27"/>
      <c r="BN11" s="27"/>
      <c r="BO11" s="27"/>
      <c r="BP11" s="27"/>
      <c r="BQ11" s="27">
        <f>AZ11+BK11+BL11+BM11+BO11</f>
        <v>905553.91999999993</v>
      </c>
      <c r="BR11" s="27">
        <v>43740.84</v>
      </c>
      <c r="BS11" s="27"/>
      <c r="BT11" s="27"/>
      <c r="BU11" s="27">
        <v>28382.18</v>
      </c>
      <c r="BV11" s="27">
        <f>BR11+BU11</f>
        <v>72123.01999999999</v>
      </c>
      <c r="BW11" s="27">
        <v>41154</v>
      </c>
      <c r="BX11" s="27">
        <v>67005.13</v>
      </c>
      <c r="BY11" s="27">
        <v>0</v>
      </c>
      <c r="BZ11" s="27"/>
      <c r="CA11" s="27">
        <f>BW11+BX11+BY11</f>
        <v>108159.13</v>
      </c>
      <c r="CB11" s="27">
        <f>T11+AE11+AM11+AY11+BQ11+BV11+CA11</f>
        <v>8366939.9999999991</v>
      </c>
    </row>
    <row r="12" spans="1:81" s="23" customFormat="1" ht="16.5" x14ac:dyDescent="0.25">
      <c r="A12" s="28" t="s">
        <v>38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>
        <v>0</v>
      </c>
      <c r="P12" s="29">
        <v>0</v>
      </c>
      <c r="Q12" s="29">
        <v>0</v>
      </c>
      <c r="R12" s="29">
        <v>0</v>
      </c>
      <c r="S12" s="29"/>
      <c r="T12" s="29">
        <f>B12+M12+N12+S12</f>
        <v>0</v>
      </c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>
        <f>U12+X12+AB12+V12+AA12</f>
        <v>0</v>
      </c>
      <c r="AF12" s="29"/>
      <c r="AG12" s="29"/>
      <c r="AH12" s="29"/>
      <c r="AI12" s="29"/>
      <c r="AJ12" s="29"/>
      <c r="AK12" s="29"/>
      <c r="AL12" s="29"/>
      <c r="AM12" s="29">
        <f>AF12+AG12+AH12+AI12+AJ12+AK12</f>
        <v>0</v>
      </c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>
        <f>AP12+AW12</f>
        <v>0</v>
      </c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>
        <f>AZ12+BK12+BL12+BM12+BO12</f>
        <v>0</v>
      </c>
      <c r="BR12" s="29"/>
      <c r="BS12" s="29"/>
      <c r="BT12" s="29"/>
      <c r="BU12" s="29"/>
      <c r="BV12" s="29">
        <f>BR12+BU12</f>
        <v>0</v>
      </c>
      <c r="BW12" s="29"/>
      <c r="BX12" s="29"/>
      <c r="BY12" s="29">
        <v>0</v>
      </c>
      <c r="BZ12" s="29"/>
      <c r="CA12" s="29">
        <f>BW12+BX12+BY12</f>
        <v>0</v>
      </c>
      <c r="CB12" s="29">
        <f>T12+AE12+AM12+AY12+BQ12+BV12+CA12</f>
        <v>0</v>
      </c>
      <c r="CC12" s="23" t="e">
        <f>#REF!+#REF!+#REF!</f>
        <v>#REF!</v>
      </c>
    </row>
    <row r="13" spans="1:81" s="23" customFormat="1" ht="16.5" x14ac:dyDescent="0.25">
      <c r="A13" s="28" t="s">
        <v>39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>
        <v>0</v>
      </c>
      <c r="P13" s="29">
        <v>0</v>
      </c>
      <c r="Q13" s="29">
        <v>0</v>
      </c>
      <c r="R13" s="29">
        <v>0</v>
      </c>
      <c r="S13" s="29"/>
      <c r="T13" s="29">
        <f>B13+M13+N13+S13</f>
        <v>0</v>
      </c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>
        <f>U13+X13+AB13+V13+AA13</f>
        <v>0</v>
      </c>
      <c r="AF13" s="29"/>
      <c r="AG13" s="29"/>
      <c r="AH13" s="29"/>
      <c r="AI13" s="29"/>
      <c r="AJ13" s="29"/>
      <c r="AK13" s="29"/>
      <c r="AL13" s="29"/>
      <c r="AM13" s="29">
        <f>AF13+AG13+AH13+AI13+AJ13+AK13</f>
        <v>0</v>
      </c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>
        <f>AP13+AW13</f>
        <v>0</v>
      </c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>
        <f>AZ13+BK13+BL13+BM13+BO13</f>
        <v>0</v>
      </c>
      <c r="BR13" s="29"/>
      <c r="BS13" s="29"/>
      <c r="BT13" s="29"/>
      <c r="BU13" s="29"/>
      <c r="BV13" s="29">
        <f>BR13+BU13</f>
        <v>0</v>
      </c>
      <c r="BW13" s="29"/>
      <c r="BX13" s="29"/>
      <c r="BY13" s="29">
        <v>0</v>
      </c>
      <c r="BZ13" s="29"/>
      <c r="CA13" s="29">
        <f>BW13+BX13+BY13</f>
        <v>0</v>
      </c>
      <c r="CB13" s="29">
        <f>T13+AE13+AM13+AY13+BQ13+BV13+CA13</f>
        <v>0</v>
      </c>
    </row>
    <row r="14" spans="1:81" s="25" customFormat="1" ht="16.5" x14ac:dyDescent="0.25">
      <c r="A14" s="30" t="s">
        <v>40</v>
      </c>
      <c r="B14" s="31">
        <f t="shared" ref="B14:AG14" si="0">SUM(B11:B13)</f>
        <v>4986300</v>
      </c>
      <c r="C14" s="31">
        <f t="shared" si="0"/>
        <v>234994.1</v>
      </c>
      <c r="D14" s="31">
        <f t="shared" si="0"/>
        <v>0</v>
      </c>
      <c r="E14" s="31">
        <f t="shared" si="0"/>
        <v>81187.039999999994</v>
      </c>
      <c r="F14" s="31">
        <f t="shared" si="0"/>
        <v>0</v>
      </c>
      <c r="G14" s="31">
        <f t="shared" si="0"/>
        <v>77079.960000000006</v>
      </c>
      <c r="H14" s="31">
        <f t="shared" si="0"/>
        <v>0</v>
      </c>
      <c r="I14" s="31">
        <f t="shared" si="0"/>
        <v>34936.550000000003</v>
      </c>
      <c r="J14" s="31">
        <f t="shared" si="0"/>
        <v>0</v>
      </c>
      <c r="K14" s="31">
        <f t="shared" si="0"/>
        <v>111189.13</v>
      </c>
      <c r="L14" s="31">
        <f t="shared" si="0"/>
        <v>0</v>
      </c>
      <c r="M14" s="31">
        <f t="shared" si="0"/>
        <v>357552.79</v>
      </c>
      <c r="N14" s="31">
        <f t="shared" si="0"/>
        <v>288920.48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  <c r="S14" s="31">
        <f t="shared" si="0"/>
        <v>0</v>
      </c>
      <c r="T14" s="31">
        <f t="shared" si="0"/>
        <v>5632773.2699999996</v>
      </c>
      <c r="U14" s="31">
        <f t="shared" si="0"/>
        <v>381232.27</v>
      </c>
      <c r="V14" s="31">
        <f t="shared" si="0"/>
        <v>0</v>
      </c>
      <c r="W14" s="31">
        <f t="shared" si="0"/>
        <v>0</v>
      </c>
      <c r="X14" s="31">
        <f t="shared" si="0"/>
        <v>37064.519999999997</v>
      </c>
      <c r="Y14" s="31">
        <f t="shared" si="0"/>
        <v>0</v>
      </c>
      <c r="Z14" s="31">
        <f t="shared" si="0"/>
        <v>0</v>
      </c>
      <c r="AA14" s="31">
        <f t="shared" si="0"/>
        <v>157014</v>
      </c>
      <c r="AB14" s="31">
        <f t="shared" si="0"/>
        <v>0</v>
      </c>
      <c r="AC14" s="31">
        <f t="shared" si="0"/>
        <v>0</v>
      </c>
      <c r="AD14" s="31">
        <f t="shared" si="0"/>
        <v>0</v>
      </c>
      <c r="AE14" s="31">
        <f t="shared" si="0"/>
        <v>575310.79</v>
      </c>
      <c r="AF14" s="31">
        <f t="shared" si="0"/>
        <v>637058.4</v>
      </c>
      <c r="AG14" s="30">
        <f t="shared" si="0"/>
        <v>111166.71</v>
      </c>
      <c r="AH14" s="30">
        <f t="shared" ref="AH14:BM14" si="1">SUM(AH11:AH13)</f>
        <v>75360</v>
      </c>
      <c r="AI14" s="30">
        <f t="shared" si="1"/>
        <v>119730</v>
      </c>
      <c r="AJ14" s="30">
        <f t="shared" si="1"/>
        <v>100377</v>
      </c>
      <c r="AK14" s="31">
        <f t="shared" si="1"/>
        <v>0</v>
      </c>
      <c r="AL14" s="31">
        <f t="shared" si="1"/>
        <v>0</v>
      </c>
      <c r="AM14" s="31">
        <f t="shared" si="1"/>
        <v>1043692.11</v>
      </c>
      <c r="AN14" s="31">
        <f t="shared" si="1"/>
        <v>0</v>
      </c>
      <c r="AO14" s="31">
        <f t="shared" si="1"/>
        <v>0</v>
      </c>
      <c r="AP14" s="31">
        <f t="shared" si="1"/>
        <v>29327.759999999998</v>
      </c>
      <c r="AQ14" s="31">
        <f t="shared" si="1"/>
        <v>0</v>
      </c>
      <c r="AR14" s="31">
        <f t="shared" si="1"/>
        <v>0</v>
      </c>
      <c r="AS14" s="31">
        <f t="shared" si="1"/>
        <v>0</v>
      </c>
      <c r="AT14" s="31">
        <f t="shared" si="1"/>
        <v>0</v>
      </c>
      <c r="AU14" s="31">
        <f t="shared" si="1"/>
        <v>0</v>
      </c>
      <c r="AV14" s="31">
        <f t="shared" si="1"/>
        <v>0</v>
      </c>
      <c r="AW14" s="31">
        <f t="shared" si="1"/>
        <v>0</v>
      </c>
      <c r="AX14" s="31">
        <f t="shared" si="1"/>
        <v>0</v>
      </c>
      <c r="AY14" s="31">
        <f t="shared" si="1"/>
        <v>29327.759999999998</v>
      </c>
      <c r="AZ14" s="31">
        <f t="shared" si="1"/>
        <v>716729.34</v>
      </c>
      <c r="BA14" s="31">
        <f t="shared" si="1"/>
        <v>0</v>
      </c>
      <c r="BB14" s="31">
        <f t="shared" si="1"/>
        <v>0</v>
      </c>
      <c r="BC14" s="31">
        <f t="shared" si="1"/>
        <v>52447.71</v>
      </c>
      <c r="BD14" s="31">
        <f t="shared" si="1"/>
        <v>0</v>
      </c>
      <c r="BE14" s="31">
        <f t="shared" si="1"/>
        <v>126945.29</v>
      </c>
      <c r="BF14" s="31">
        <f t="shared" si="1"/>
        <v>0</v>
      </c>
      <c r="BG14" s="31">
        <f t="shared" si="1"/>
        <v>1828.23</v>
      </c>
      <c r="BH14" s="31">
        <f t="shared" si="1"/>
        <v>0</v>
      </c>
      <c r="BI14" s="31">
        <f t="shared" si="1"/>
        <v>3386.27</v>
      </c>
      <c r="BJ14" s="31">
        <f t="shared" si="1"/>
        <v>0</v>
      </c>
      <c r="BK14" s="31">
        <f t="shared" si="1"/>
        <v>140325.63</v>
      </c>
      <c r="BL14" s="31">
        <f t="shared" si="1"/>
        <v>48498.95</v>
      </c>
      <c r="BM14" s="31">
        <f t="shared" si="1"/>
        <v>0</v>
      </c>
      <c r="BN14" s="31">
        <f t="shared" ref="BN14:CS14" si="2">SUM(BN11:BN13)</f>
        <v>0</v>
      </c>
      <c r="BO14" s="31">
        <f t="shared" si="2"/>
        <v>0</v>
      </c>
      <c r="BP14" s="31">
        <f t="shared" si="2"/>
        <v>0</v>
      </c>
      <c r="BQ14" s="31">
        <f t="shared" si="2"/>
        <v>905553.91999999993</v>
      </c>
      <c r="BR14" s="31">
        <f t="shared" si="2"/>
        <v>43740.84</v>
      </c>
      <c r="BS14" s="31">
        <f t="shared" si="2"/>
        <v>0</v>
      </c>
      <c r="BT14" s="31">
        <f t="shared" si="2"/>
        <v>0</v>
      </c>
      <c r="BU14" s="29">
        <f t="shared" si="2"/>
        <v>28382.18</v>
      </c>
      <c r="BV14" s="31">
        <f t="shared" si="2"/>
        <v>72123.01999999999</v>
      </c>
      <c r="BW14" s="31">
        <f t="shared" si="2"/>
        <v>41154</v>
      </c>
      <c r="BX14" s="31">
        <f t="shared" si="2"/>
        <v>67005.13</v>
      </c>
      <c r="BY14" s="31">
        <f t="shared" si="2"/>
        <v>0</v>
      </c>
      <c r="BZ14" s="31">
        <f t="shared" si="2"/>
        <v>0</v>
      </c>
      <c r="CA14" s="31">
        <f t="shared" si="2"/>
        <v>108159.13</v>
      </c>
      <c r="CB14" s="31">
        <f t="shared" si="2"/>
        <v>8366939.9999999991</v>
      </c>
    </row>
    <row r="15" spans="1:81" s="17" customFormat="1" ht="16.5" x14ac:dyDescent="0.25">
      <c r="A15" s="26" t="s">
        <v>41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>
        <v>0</v>
      </c>
      <c r="P15" s="29">
        <v>0</v>
      </c>
      <c r="Q15" s="29">
        <v>0</v>
      </c>
      <c r="R15" s="29">
        <v>0</v>
      </c>
      <c r="S15" s="29"/>
      <c r="T15" s="29">
        <f>B15+M15+N15+S15</f>
        <v>0</v>
      </c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>
        <f t="shared" ref="AE15:AE26" si="3">U15+X15+AB15+V15+AA15</f>
        <v>0</v>
      </c>
      <c r="AF15" s="29"/>
      <c r="AG15" s="29"/>
      <c r="AH15" s="29"/>
      <c r="AI15" s="29"/>
      <c r="AJ15" s="29"/>
      <c r="AK15" s="29"/>
      <c r="AL15" s="29"/>
      <c r="AM15" s="29">
        <f>AF15+AG15+AH15+AI15+AJ15+AK15</f>
        <v>0</v>
      </c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>
        <f t="shared" ref="AY15:AY26" si="4">AP15+AW15</f>
        <v>0</v>
      </c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>
        <f>AZ15+BK15+BL15+BM15+BO15</f>
        <v>0</v>
      </c>
      <c r="BR15" s="29"/>
      <c r="BS15" s="29"/>
      <c r="BT15" s="29"/>
      <c r="BU15" s="29"/>
      <c r="BV15" s="29">
        <f>BR15+BU15</f>
        <v>0</v>
      </c>
      <c r="BW15" s="29"/>
      <c r="BX15" s="29"/>
      <c r="BY15" s="29">
        <v>0</v>
      </c>
      <c r="BZ15" s="29"/>
      <c r="CA15" s="29">
        <f>BW15+BX15+BY15</f>
        <v>0</v>
      </c>
      <c r="CB15" s="29">
        <f>T15+AE15+AM15+AY15+BQ15+BV15+CA15</f>
        <v>0</v>
      </c>
    </row>
    <row r="16" spans="1:81" s="23" customFormat="1" ht="16.5" x14ac:dyDescent="0.25">
      <c r="A16" s="28" t="s">
        <v>42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>
        <f>B16+M16+N16+S16</f>
        <v>0</v>
      </c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>
        <f t="shared" si="3"/>
        <v>0</v>
      </c>
      <c r="AF16" s="29"/>
      <c r="AG16" s="29"/>
      <c r="AH16" s="29"/>
      <c r="AI16" s="29"/>
      <c r="AJ16" s="29"/>
      <c r="AK16" s="29"/>
      <c r="AL16" s="29"/>
      <c r="AM16" s="29">
        <f>AF16+AG16+AH16+AI16+AJ16+AK16</f>
        <v>0</v>
      </c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>
        <f t="shared" si="4"/>
        <v>0</v>
      </c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>
        <f>AZ16+BK16+BL16+BM16+BO16</f>
        <v>0</v>
      </c>
      <c r="BR16" s="29"/>
      <c r="BS16" s="29"/>
      <c r="BT16" s="29"/>
      <c r="BU16" s="29"/>
      <c r="BV16" s="29">
        <f>BR16+BU16</f>
        <v>0</v>
      </c>
      <c r="BW16" s="29"/>
      <c r="BX16" s="29"/>
      <c r="BY16" s="29">
        <v>0</v>
      </c>
      <c r="BZ16" s="29"/>
      <c r="CA16" s="29">
        <f>BW16+BX16+BY16</f>
        <v>0</v>
      </c>
      <c r="CB16" s="29">
        <f>T16+AE16+AM16+AY16+BQ16+BV16+CA16</f>
        <v>0</v>
      </c>
      <c r="CC16" s="41"/>
    </row>
    <row r="17" spans="1:85" s="23" customFormat="1" ht="16.5" x14ac:dyDescent="0.25">
      <c r="A17" s="28" t="s">
        <v>43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>
        <f>B17+M17+N17+S17</f>
        <v>0</v>
      </c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>
        <f t="shared" si="3"/>
        <v>0</v>
      </c>
      <c r="AF17" s="29"/>
      <c r="AG17" s="29"/>
      <c r="AH17" s="29"/>
      <c r="AI17" s="29"/>
      <c r="AJ17" s="29"/>
      <c r="AK17" s="29"/>
      <c r="AL17" s="29"/>
      <c r="AM17" s="29">
        <f>AF17+AG17+AH17+AI17+AJ17+AK17</f>
        <v>0</v>
      </c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>
        <f t="shared" si="4"/>
        <v>0</v>
      </c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>
        <f>AZ17+BK17+BL17+BM17+BO17</f>
        <v>0</v>
      </c>
      <c r="BR17" s="29"/>
      <c r="BS17" s="29"/>
      <c r="BT17" s="29"/>
      <c r="BU17" s="29"/>
      <c r="BV17" s="29">
        <f>BR17+BU17</f>
        <v>0</v>
      </c>
      <c r="BW17" s="29"/>
      <c r="BX17" s="29"/>
      <c r="BY17" s="29">
        <v>0</v>
      </c>
      <c r="BZ17" s="29"/>
      <c r="CA17" s="29">
        <f>BW17+BX17+BY17</f>
        <v>0</v>
      </c>
      <c r="CB17" s="29">
        <f>T17+AE17+AM17+AY17+BQ17+BV17+CA17</f>
        <v>0</v>
      </c>
    </row>
    <row r="18" spans="1:85" s="25" customFormat="1" ht="16.5" x14ac:dyDescent="0.25">
      <c r="A18" s="30" t="s">
        <v>44</v>
      </c>
      <c r="B18" s="30">
        <f t="shared" ref="B18:S18" si="5">SUM(B15:B17)</f>
        <v>0</v>
      </c>
      <c r="C18" s="30">
        <f t="shared" si="5"/>
        <v>0</v>
      </c>
      <c r="D18" s="30">
        <f t="shared" si="5"/>
        <v>0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>SUM(N15:N17)</f>
        <v>0</v>
      </c>
      <c r="O18" s="30">
        <f t="shared" si="5"/>
        <v>0</v>
      </c>
      <c r="P18" s="30">
        <f t="shared" si="5"/>
        <v>0</v>
      </c>
      <c r="Q18" s="30">
        <f t="shared" si="5"/>
        <v>0</v>
      </c>
      <c r="R18" s="30">
        <f t="shared" si="5"/>
        <v>0</v>
      </c>
      <c r="S18" s="30">
        <f t="shared" si="5"/>
        <v>0</v>
      </c>
      <c r="T18" s="31">
        <f>SUM(T15:T17)</f>
        <v>0</v>
      </c>
      <c r="U18" s="30">
        <f t="shared" ref="U18:AD18" si="6">SUM(U15:U17)</f>
        <v>0</v>
      </c>
      <c r="V18" s="30">
        <f t="shared" si="6"/>
        <v>0</v>
      </c>
      <c r="W18" s="30">
        <f t="shared" si="6"/>
        <v>0</v>
      </c>
      <c r="X18" s="30">
        <f t="shared" si="6"/>
        <v>0</v>
      </c>
      <c r="Y18" s="30">
        <f t="shared" si="6"/>
        <v>0</v>
      </c>
      <c r="Z18" s="30">
        <f t="shared" si="6"/>
        <v>0</v>
      </c>
      <c r="AA18" s="30">
        <f>SUM(AA15:AA17)</f>
        <v>0</v>
      </c>
      <c r="AB18" s="30">
        <f t="shared" si="6"/>
        <v>0</v>
      </c>
      <c r="AC18" s="30">
        <f t="shared" si="6"/>
        <v>0</v>
      </c>
      <c r="AD18" s="30">
        <f t="shared" si="6"/>
        <v>0</v>
      </c>
      <c r="AE18" s="31">
        <f t="shared" si="3"/>
        <v>0</v>
      </c>
      <c r="AF18" s="30">
        <f t="shared" ref="AF18:AO18" si="7">SUM(AF15:AF17)</f>
        <v>0</v>
      </c>
      <c r="AG18" s="30">
        <f t="shared" si="7"/>
        <v>0</v>
      </c>
      <c r="AH18" s="30">
        <f t="shared" si="7"/>
        <v>0</v>
      </c>
      <c r="AI18" s="30">
        <f t="shared" si="7"/>
        <v>0</v>
      </c>
      <c r="AJ18" s="30">
        <f t="shared" si="7"/>
        <v>0</v>
      </c>
      <c r="AK18" s="30">
        <f t="shared" si="7"/>
        <v>0</v>
      </c>
      <c r="AL18" s="30">
        <f t="shared" si="7"/>
        <v>0</v>
      </c>
      <c r="AM18" s="30">
        <f t="shared" si="7"/>
        <v>0</v>
      </c>
      <c r="AN18" s="30">
        <f t="shared" si="7"/>
        <v>0</v>
      </c>
      <c r="AO18" s="30">
        <f t="shared" si="7"/>
        <v>0</v>
      </c>
      <c r="AP18" s="30">
        <f>SUM(AP15:AP17)</f>
        <v>0</v>
      </c>
      <c r="AQ18" s="30">
        <f t="shared" ref="AQ18:AX18" si="8">SUM(AQ15:AQ17)</f>
        <v>0</v>
      </c>
      <c r="AR18" s="30">
        <f t="shared" si="8"/>
        <v>0</v>
      </c>
      <c r="AS18" s="30">
        <f t="shared" si="8"/>
        <v>0</v>
      </c>
      <c r="AT18" s="30">
        <f t="shared" si="8"/>
        <v>0</v>
      </c>
      <c r="AU18" s="30">
        <f t="shared" si="8"/>
        <v>0</v>
      </c>
      <c r="AV18" s="30">
        <f t="shared" si="8"/>
        <v>0</v>
      </c>
      <c r="AW18" s="30">
        <f t="shared" si="8"/>
        <v>0</v>
      </c>
      <c r="AX18" s="30">
        <f t="shared" si="8"/>
        <v>0</v>
      </c>
      <c r="AY18" s="30">
        <f t="shared" si="4"/>
        <v>0</v>
      </c>
      <c r="AZ18" s="30">
        <f t="shared" ref="AZ18:BP18" si="9">SUM(AZ15:AZ17)</f>
        <v>0</v>
      </c>
      <c r="BA18" s="30">
        <f t="shared" si="9"/>
        <v>0</v>
      </c>
      <c r="BB18" s="30">
        <f t="shared" si="9"/>
        <v>0</v>
      </c>
      <c r="BC18" s="30">
        <f t="shared" si="9"/>
        <v>0</v>
      </c>
      <c r="BD18" s="30">
        <f t="shared" si="9"/>
        <v>0</v>
      </c>
      <c r="BE18" s="30">
        <f t="shared" si="9"/>
        <v>0</v>
      </c>
      <c r="BF18" s="30">
        <f t="shared" si="9"/>
        <v>0</v>
      </c>
      <c r="BG18" s="30">
        <f t="shared" si="9"/>
        <v>0</v>
      </c>
      <c r="BH18" s="30">
        <f t="shared" si="9"/>
        <v>0</v>
      </c>
      <c r="BI18" s="30">
        <f t="shared" si="9"/>
        <v>0</v>
      </c>
      <c r="BJ18" s="30">
        <f t="shared" si="9"/>
        <v>0</v>
      </c>
      <c r="BK18" s="30">
        <f t="shared" si="9"/>
        <v>0</v>
      </c>
      <c r="BL18" s="30">
        <f t="shared" si="9"/>
        <v>0</v>
      </c>
      <c r="BM18" s="30">
        <f t="shared" si="9"/>
        <v>0</v>
      </c>
      <c r="BN18" s="30">
        <f t="shared" si="9"/>
        <v>0</v>
      </c>
      <c r="BO18" s="30">
        <f t="shared" si="9"/>
        <v>0</v>
      </c>
      <c r="BP18" s="30">
        <f t="shared" si="9"/>
        <v>0</v>
      </c>
      <c r="BQ18" s="31">
        <f>AZ18+BK18+BL18+BM18+BO18</f>
        <v>0</v>
      </c>
      <c r="BR18" s="30">
        <f t="shared" ref="BR18:CA18" si="10">SUM(BR15:BR17)</f>
        <v>0</v>
      </c>
      <c r="BS18" s="30">
        <f t="shared" si="10"/>
        <v>0</v>
      </c>
      <c r="BT18" s="30">
        <f t="shared" si="10"/>
        <v>0</v>
      </c>
      <c r="BU18" s="30">
        <f t="shared" si="10"/>
        <v>0</v>
      </c>
      <c r="BV18" s="30">
        <f t="shared" si="10"/>
        <v>0</v>
      </c>
      <c r="BW18" s="30">
        <f t="shared" si="10"/>
        <v>0</v>
      </c>
      <c r="BX18" s="30">
        <f t="shared" si="10"/>
        <v>0</v>
      </c>
      <c r="BY18" s="30">
        <f t="shared" si="10"/>
        <v>0</v>
      </c>
      <c r="BZ18" s="30">
        <f t="shared" si="10"/>
        <v>0</v>
      </c>
      <c r="CA18" s="31">
        <f t="shared" si="10"/>
        <v>0</v>
      </c>
      <c r="CB18" s="31">
        <f>SUM(CB15:CB17)</f>
        <v>0</v>
      </c>
    </row>
    <row r="19" spans="1:85" s="25" customFormat="1" ht="16.5" x14ac:dyDescent="0.25">
      <c r="A19" s="30" t="s">
        <v>45</v>
      </c>
      <c r="B19" s="30">
        <f t="shared" ref="B19:S19" si="11">B14+B18</f>
        <v>4986300</v>
      </c>
      <c r="C19" s="30">
        <f t="shared" si="11"/>
        <v>234994.1</v>
      </c>
      <c r="D19" s="30">
        <f t="shared" si="11"/>
        <v>0</v>
      </c>
      <c r="E19" s="30">
        <f t="shared" si="11"/>
        <v>81187.039999999994</v>
      </c>
      <c r="F19" s="30">
        <f t="shared" si="11"/>
        <v>0</v>
      </c>
      <c r="G19" s="30">
        <f t="shared" si="11"/>
        <v>77079.960000000006</v>
      </c>
      <c r="H19" s="30">
        <f t="shared" si="11"/>
        <v>0</v>
      </c>
      <c r="I19" s="30">
        <f t="shared" si="11"/>
        <v>34936.550000000003</v>
      </c>
      <c r="J19" s="30">
        <f t="shared" si="11"/>
        <v>0</v>
      </c>
      <c r="K19" s="30">
        <f t="shared" si="11"/>
        <v>111189.13</v>
      </c>
      <c r="L19" s="30">
        <f t="shared" si="11"/>
        <v>0</v>
      </c>
      <c r="M19" s="30">
        <f t="shared" si="11"/>
        <v>357552.79</v>
      </c>
      <c r="N19" s="30">
        <f t="shared" si="11"/>
        <v>288920.48</v>
      </c>
      <c r="O19" s="30">
        <f t="shared" si="11"/>
        <v>0</v>
      </c>
      <c r="P19" s="30">
        <f t="shared" si="11"/>
        <v>0</v>
      </c>
      <c r="Q19" s="30">
        <f t="shared" si="11"/>
        <v>0</v>
      </c>
      <c r="R19" s="30">
        <f t="shared" si="11"/>
        <v>0</v>
      </c>
      <c r="S19" s="30">
        <f t="shared" si="11"/>
        <v>0</v>
      </c>
      <c r="T19" s="31">
        <f>T14+T18</f>
        <v>5632773.2699999996</v>
      </c>
      <c r="U19" s="30">
        <f t="shared" ref="U19:AD19" si="12">U14+U18</f>
        <v>381232.27</v>
      </c>
      <c r="V19" s="30">
        <f t="shared" si="12"/>
        <v>0</v>
      </c>
      <c r="W19" s="30">
        <f t="shared" si="12"/>
        <v>0</v>
      </c>
      <c r="X19" s="30">
        <f t="shared" si="12"/>
        <v>37064.519999999997</v>
      </c>
      <c r="Y19" s="30">
        <f t="shared" si="12"/>
        <v>0</v>
      </c>
      <c r="Z19" s="30">
        <f t="shared" si="12"/>
        <v>0</v>
      </c>
      <c r="AA19" s="30">
        <f t="shared" si="12"/>
        <v>157014</v>
      </c>
      <c r="AB19" s="30">
        <f t="shared" si="12"/>
        <v>0</v>
      </c>
      <c r="AC19" s="30">
        <f t="shared" si="12"/>
        <v>0</v>
      </c>
      <c r="AD19" s="30">
        <f t="shared" si="12"/>
        <v>0</v>
      </c>
      <c r="AE19" s="31">
        <f t="shared" si="3"/>
        <v>575310.79</v>
      </c>
      <c r="AF19" s="30">
        <f t="shared" ref="AF19:AL19" si="13">AF18+AF14</f>
        <v>637058.4</v>
      </c>
      <c r="AG19" s="30">
        <f t="shared" si="13"/>
        <v>111166.71</v>
      </c>
      <c r="AH19" s="30">
        <f t="shared" si="13"/>
        <v>75360</v>
      </c>
      <c r="AI19" s="30">
        <f t="shared" si="13"/>
        <v>119730</v>
      </c>
      <c r="AJ19" s="30">
        <f t="shared" si="13"/>
        <v>100377</v>
      </c>
      <c r="AK19" s="30">
        <f t="shared" si="13"/>
        <v>0</v>
      </c>
      <c r="AL19" s="30">
        <f t="shared" si="13"/>
        <v>0</v>
      </c>
      <c r="AM19" s="30">
        <f>AM14+AM18</f>
        <v>1043692.11</v>
      </c>
      <c r="AN19" s="30">
        <f t="shared" ref="AN19:BP19" si="14">AN14+AN18</f>
        <v>0</v>
      </c>
      <c r="AO19" s="30">
        <f t="shared" si="14"/>
        <v>0</v>
      </c>
      <c r="AP19" s="30">
        <f t="shared" si="14"/>
        <v>29327.759999999998</v>
      </c>
      <c r="AQ19" s="30">
        <f t="shared" si="14"/>
        <v>0</v>
      </c>
      <c r="AR19" s="30">
        <f t="shared" si="14"/>
        <v>0</v>
      </c>
      <c r="AS19" s="30">
        <f t="shared" si="14"/>
        <v>0</v>
      </c>
      <c r="AT19" s="30">
        <f t="shared" si="14"/>
        <v>0</v>
      </c>
      <c r="AU19" s="30">
        <f t="shared" si="14"/>
        <v>0</v>
      </c>
      <c r="AV19" s="30">
        <f t="shared" si="14"/>
        <v>0</v>
      </c>
      <c r="AW19" s="30">
        <f t="shared" si="14"/>
        <v>0</v>
      </c>
      <c r="AX19" s="30">
        <f t="shared" si="14"/>
        <v>0</v>
      </c>
      <c r="AY19" s="30">
        <f t="shared" si="4"/>
        <v>29327.759999999998</v>
      </c>
      <c r="AZ19" s="30">
        <f t="shared" si="14"/>
        <v>716729.34</v>
      </c>
      <c r="BA19" s="30">
        <f t="shared" si="14"/>
        <v>0</v>
      </c>
      <c r="BB19" s="30">
        <f t="shared" si="14"/>
        <v>0</v>
      </c>
      <c r="BC19" s="30">
        <f>BC14+BC18</f>
        <v>52447.71</v>
      </c>
      <c r="BD19" s="30">
        <f>BD14+BD18</f>
        <v>0</v>
      </c>
      <c r="BE19" s="30">
        <f t="shared" si="14"/>
        <v>126945.29</v>
      </c>
      <c r="BF19" s="30">
        <f t="shared" si="14"/>
        <v>0</v>
      </c>
      <c r="BG19" s="30">
        <f t="shared" si="14"/>
        <v>1828.23</v>
      </c>
      <c r="BH19" s="30">
        <f t="shared" si="14"/>
        <v>0</v>
      </c>
      <c r="BI19" s="30">
        <f t="shared" si="14"/>
        <v>3386.27</v>
      </c>
      <c r="BJ19" s="30">
        <f t="shared" si="14"/>
        <v>0</v>
      </c>
      <c r="BK19" s="30">
        <f t="shared" si="14"/>
        <v>140325.63</v>
      </c>
      <c r="BL19" s="30">
        <f t="shared" si="14"/>
        <v>48498.95</v>
      </c>
      <c r="BM19" s="30">
        <f t="shared" si="14"/>
        <v>0</v>
      </c>
      <c r="BN19" s="30">
        <f t="shared" si="14"/>
        <v>0</v>
      </c>
      <c r="BO19" s="30">
        <f t="shared" si="14"/>
        <v>0</v>
      </c>
      <c r="BP19" s="30">
        <f t="shared" si="14"/>
        <v>0</v>
      </c>
      <c r="BQ19" s="31">
        <f>BQ14+BQ18</f>
        <v>905553.91999999993</v>
      </c>
      <c r="BR19" s="30">
        <f t="shared" ref="BR19:BU19" si="15">BR18+BR14</f>
        <v>43740.84</v>
      </c>
      <c r="BS19" s="30">
        <f t="shared" si="15"/>
        <v>0</v>
      </c>
      <c r="BT19" s="30">
        <f t="shared" si="15"/>
        <v>0</v>
      </c>
      <c r="BU19" s="30">
        <f t="shared" si="15"/>
        <v>28382.18</v>
      </c>
      <c r="BV19" s="30">
        <f>BV14+BV18</f>
        <v>72123.01999999999</v>
      </c>
      <c r="BW19" s="30">
        <f t="shared" ref="BW19:CA19" si="16">BW18+BW14</f>
        <v>41154</v>
      </c>
      <c r="BX19" s="30">
        <f t="shared" si="16"/>
        <v>67005.13</v>
      </c>
      <c r="BY19" s="30">
        <f t="shared" si="16"/>
        <v>0</v>
      </c>
      <c r="BZ19" s="30">
        <f t="shared" si="16"/>
        <v>0</v>
      </c>
      <c r="CA19" s="31">
        <f t="shared" si="16"/>
        <v>108159.13</v>
      </c>
      <c r="CB19" s="31">
        <f>CB14+CB18</f>
        <v>8366939.9999999991</v>
      </c>
    </row>
    <row r="20" spans="1:85" s="23" customFormat="1" ht="16.5" x14ac:dyDescent="0.25">
      <c r="A20" s="28" t="s">
        <v>46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>
        <f>B20+M20+N20+S20</f>
        <v>0</v>
      </c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>
        <f t="shared" si="3"/>
        <v>0</v>
      </c>
      <c r="AF20" s="29"/>
      <c r="AG20" s="29"/>
      <c r="AH20" s="29"/>
      <c r="AI20" s="29"/>
      <c r="AJ20" s="29"/>
      <c r="AK20" s="29"/>
      <c r="AL20" s="29"/>
      <c r="AM20" s="29">
        <f>AF20+AG20+AH20+AI20+AJ20+AK20</f>
        <v>0</v>
      </c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>
        <f t="shared" si="4"/>
        <v>0</v>
      </c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>
        <f>AZ20+BK20+BL20+BM20+BO20</f>
        <v>0</v>
      </c>
      <c r="BR20" s="29"/>
      <c r="BS20" s="29"/>
      <c r="BT20" s="29"/>
      <c r="BU20" s="29"/>
      <c r="BV20" s="29">
        <f>BR20+BU20</f>
        <v>0</v>
      </c>
      <c r="BW20" s="29"/>
      <c r="BX20" s="29"/>
      <c r="BY20" s="29">
        <v>0</v>
      </c>
      <c r="BZ20" s="29"/>
      <c r="CA20" s="29">
        <f>BW20+BX20+BY20</f>
        <v>0</v>
      </c>
      <c r="CB20" s="29">
        <f>T20+AE20+AM20+AY20+BQ20+BV20+CA20</f>
        <v>0</v>
      </c>
    </row>
    <row r="21" spans="1:85" s="17" customFormat="1" ht="16.5" x14ac:dyDescent="0.25">
      <c r="A21" s="26" t="s">
        <v>47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>
        <f>B21+M21+N21+S21</f>
        <v>0</v>
      </c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>
        <f t="shared" si="3"/>
        <v>0</v>
      </c>
      <c r="AF21" s="27"/>
      <c r="AG21" s="27"/>
      <c r="AH21" s="27"/>
      <c r="AI21" s="27"/>
      <c r="AJ21" s="27"/>
      <c r="AK21" s="27"/>
      <c r="AL21" s="27"/>
      <c r="AM21" s="27">
        <f>AF21+AG21+AH21+AI21+AJ21+AK21</f>
        <v>0</v>
      </c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>
        <f t="shared" si="4"/>
        <v>0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>
        <f>AZ21+BK21+BL21+BM21+BO21</f>
        <v>0</v>
      </c>
      <c r="BR21" s="27"/>
      <c r="BS21" s="27"/>
      <c r="BT21" s="27"/>
      <c r="BU21" s="27"/>
      <c r="BV21" s="27">
        <f>BR21+BU21</f>
        <v>0</v>
      </c>
      <c r="BW21" s="27"/>
      <c r="BX21" s="27"/>
      <c r="BY21" s="27">
        <v>0</v>
      </c>
      <c r="BZ21" s="27"/>
      <c r="CA21" s="27">
        <f>BW21+BX21+BY21</f>
        <v>0</v>
      </c>
      <c r="CB21" s="27">
        <f>T21+AE21+AM21+AY21+BQ21+BV21+CA21</f>
        <v>0</v>
      </c>
    </row>
    <row r="22" spans="1:85" s="23" customFormat="1" ht="16.5" x14ac:dyDescent="0.25">
      <c r="A22" s="28" t="s">
        <v>48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6"/>
      <c r="T22" s="29">
        <f>B22+M22+N22+S22</f>
        <v>0</v>
      </c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>
        <f t="shared" si="3"/>
        <v>0</v>
      </c>
      <c r="AF22" s="29"/>
      <c r="AG22" s="29"/>
      <c r="AH22" s="29"/>
      <c r="AI22" s="29"/>
      <c r="AJ22" s="29"/>
      <c r="AK22" s="29"/>
      <c r="AL22" s="29"/>
      <c r="AM22" s="29">
        <f>AF22+AG22+AH22+AI22+AJ22+AK22</f>
        <v>0</v>
      </c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>
        <f t="shared" si="4"/>
        <v>0</v>
      </c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>
        <f>AZ22+BK22+BL22+BM22+BO22</f>
        <v>0</v>
      </c>
      <c r="BR22" s="29"/>
      <c r="BS22" s="29"/>
      <c r="BT22" s="29"/>
      <c r="BU22" s="29"/>
      <c r="BV22" s="29">
        <f>BR22+BU22</f>
        <v>0</v>
      </c>
      <c r="BW22" s="29"/>
      <c r="BX22" s="29"/>
      <c r="BY22" s="29">
        <v>0</v>
      </c>
      <c r="BZ22" s="29"/>
      <c r="CA22" s="29">
        <f>BW22+BX22+BY22</f>
        <v>0</v>
      </c>
      <c r="CB22" s="29">
        <f>T22+AE22+AM22+AY22+BQ22+BV22+CA22</f>
        <v>0</v>
      </c>
      <c r="CC22" s="25"/>
    </row>
    <row r="23" spans="1:85" s="25" customFormat="1" ht="16.5" x14ac:dyDescent="0.25">
      <c r="A23" s="30" t="s">
        <v>49</v>
      </c>
      <c r="B23" s="30">
        <f t="shared" ref="B23:S23" si="17">SUM(B20:B22)</f>
        <v>0</v>
      </c>
      <c r="C23" s="30">
        <f t="shared" si="17"/>
        <v>0</v>
      </c>
      <c r="D23" s="30">
        <f t="shared" si="17"/>
        <v>0</v>
      </c>
      <c r="E23" s="30">
        <f t="shared" si="17"/>
        <v>0</v>
      </c>
      <c r="F23" s="30">
        <f t="shared" si="17"/>
        <v>0</v>
      </c>
      <c r="G23" s="30">
        <f t="shared" si="17"/>
        <v>0</v>
      </c>
      <c r="H23" s="30">
        <f t="shared" si="17"/>
        <v>0</v>
      </c>
      <c r="I23" s="30">
        <f t="shared" si="17"/>
        <v>0</v>
      </c>
      <c r="J23" s="30">
        <f t="shared" si="17"/>
        <v>0</v>
      </c>
      <c r="K23" s="30">
        <f t="shared" si="17"/>
        <v>0</v>
      </c>
      <c r="L23" s="30">
        <f t="shared" si="17"/>
        <v>0</v>
      </c>
      <c r="M23" s="30">
        <f t="shared" si="17"/>
        <v>0</v>
      </c>
      <c r="N23" s="30">
        <f t="shared" si="17"/>
        <v>0</v>
      </c>
      <c r="O23" s="30">
        <f t="shared" si="17"/>
        <v>0</v>
      </c>
      <c r="P23" s="30">
        <f t="shared" si="17"/>
        <v>0</v>
      </c>
      <c r="Q23" s="30">
        <v>0</v>
      </c>
      <c r="R23" s="30">
        <f t="shared" si="17"/>
        <v>0</v>
      </c>
      <c r="S23" s="30">
        <f t="shared" si="17"/>
        <v>0</v>
      </c>
      <c r="T23" s="31">
        <f>SUM(T20:T22)</f>
        <v>0</v>
      </c>
      <c r="U23" s="32">
        <f t="shared" ref="U23:AD23" si="18">SUM(U20:U22)</f>
        <v>0</v>
      </c>
      <c r="V23" s="30">
        <f>SUM(V20:V22)</f>
        <v>0</v>
      </c>
      <c r="W23" s="30">
        <f t="shared" si="18"/>
        <v>0</v>
      </c>
      <c r="X23" s="30">
        <f t="shared" si="18"/>
        <v>0</v>
      </c>
      <c r="Y23" s="30">
        <f t="shared" si="18"/>
        <v>0</v>
      </c>
      <c r="Z23" s="30">
        <f t="shared" si="18"/>
        <v>0</v>
      </c>
      <c r="AA23" s="30">
        <f>SUM(AA20:AA22)</f>
        <v>0</v>
      </c>
      <c r="AB23" s="30">
        <f t="shared" si="18"/>
        <v>0</v>
      </c>
      <c r="AC23" s="30">
        <f t="shared" si="18"/>
        <v>0</v>
      </c>
      <c r="AD23" s="30">
        <f t="shared" si="18"/>
        <v>0</v>
      </c>
      <c r="AE23" s="31">
        <f t="shared" si="3"/>
        <v>0</v>
      </c>
      <c r="AF23" s="30">
        <f t="shared" ref="AF23:AL23" si="19">SUM(AF20:AF22)</f>
        <v>0</v>
      </c>
      <c r="AG23" s="30">
        <f t="shared" si="19"/>
        <v>0</v>
      </c>
      <c r="AH23" s="30">
        <f t="shared" si="19"/>
        <v>0</v>
      </c>
      <c r="AI23" s="30">
        <f t="shared" si="19"/>
        <v>0</v>
      </c>
      <c r="AJ23" s="30">
        <f t="shared" si="19"/>
        <v>0</v>
      </c>
      <c r="AK23" s="30">
        <f t="shared" si="19"/>
        <v>0</v>
      </c>
      <c r="AL23" s="30">
        <f t="shared" si="19"/>
        <v>0</v>
      </c>
      <c r="AM23" s="30">
        <f>SUM(AM20:AM22)</f>
        <v>0</v>
      </c>
      <c r="AN23" s="30">
        <f>AN20+AN21+AN22</f>
        <v>0</v>
      </c>
      <c r="AO23" s="30">
        <f t="shared" ref="AO23:BR23" si="20">SUM(AO20:AO22)</f>
        <v>0</v>
      </c>
      <c r="AP23" s="32">
        <f t="shared" si="20"/>
        <v>0</v>
      </c>
      <c r="AQ23" s="30">
        <f t="shared" si="20"/>
        <v>0</v>
      </c>
      <c r="AR23" s="30">
        <f t="shared" si="20"/>
        <v>0</v>
      </c>
      <c r="AS23" s="30">
        <f t="shared" si="20"/>
        <v>0</v>
      </c>
      <c r="AT23" s="30">
        <f t="shared" si="20"/>
        <v>0</v>
      </c>
      <c r="AU23" s="30">
        <f t="shared" si="20"/>
        <v>0</v>
      </c>
      <c r="AV23" s="30">
        <f t="shared" si="20"/>
        <v>0</v>
      </c>
      <c r="AW23" s="30">
        <f t="shared" si="20"/>
        <v>0</v>
      </c>
      <c r="AX23" s="30">
        <f t="shared" si="20"/>
        <v>0</v>
      </c>
      <c r="AY23" s="30">
        <f t="shared" si="4"/>
        <v>0</v>
      </c>
      <c r="AZ23" s="30">
        <f t="shared" si="20"/>
        <v>0</v>
      </c>
      <c r="BA23" s="30">
        <f t="shared" si="20"/>
        <v>0</v>
      </c>
      <c r="BB23" s="30">
        <f t="shared" si="20"/>
        <v>0</v>
      </c>
      <c r="BC23" s="30">
        <f t="shared" si="20"/>
        <v>0</v>
      </c>
      <c r="BD23" s="30">
        <f t="shared" si="20"/>
        <v>0</v>
      </c>
      <c r="BE23" s="30">
        <f t="shared" si="20"/>
        <v>0</v>
      </c>
      <c r="BF23" s="30">
        <f t="shared" si="20"/>
        <v>0</v>
      </c>
      <c r="BG23" s="30">
        <f t="shared" si="20"/>
        <v>0</v>
      </c>
      <c r="BH23" s="30">
        <f t="shared" si="20"/>
        <v>0</v>
      </c>
      <c r="BI23" s="30">
        <f t="shared" si="20"/>
        <v>0</v>
      </c>
      <c r="BJ23" s="30">
        <f t="shared" si="20"/>
        <v>0</v>
      </c>
      <c r="BK23" s="30">
        <f t="shared" si="20"/>
        <v>0</v>
      </c>
      <c r="BL23" s="30">
        <f t="shared" si="20"/>
        <v>0</v>
      </c>
      <c r="BM23" s="30">
        <f t="shared" si="20"/>
        <v>0</v>
      </c>
      <c r="BN23" s="30">
        <f t="shared" si="20"/>
        <v>0</v>
      </c>
      <c r="BO23" s="30">
        <f t="shared" si="20"/>
        <v>0</v>
      </c>
      <c r="BP23" s="30">
        <f t="shared" si="20"/>
        <v>0</v>
      </c>
      <c r="BQ23" s="31">
        <f>SUM(BQ20:BQ22)</f>
        <v>0</v>
      </c>
      <c r="BR23" s="30">
        <f t="shared" si="20"/>
        <v>0</v>
      </c>
      <c r="BS23" s="30">
        <f t="shared" ref="BS23:CA23" si="21">SUM(BS20:BS22)</f>
        <v>0</v>
      </c>
      <c r="BT23" s="30">
        <f t="shared" si="21"/>
        <v>0</v>
      </c>
      <c r="BU23" s="30">
        <f t="shared" si="21"/>
        <v>0</v>
      </c>
      <c r="BV23" s="30">
        <f t="shared" si="21"/>
        <v>0</v>
      </c>
      <c r="BW23" s="30">
        <f t="shared" si="21"/>
        <v>0</v>
      </c>
      <c r="BX23" s="30">
        <f t="shared" si="21"/>
        <v>0</v>
      </c>
      <c r="BY23" s="30">
        <f t="shared" si="21"/>
        <v>0</v>
      </c>
      <c r="BZ23" s="30">
        <f t="shared" si="21"/>
        <v>0</v>
      </c>
      <c r="CA23" s="30">
        <f t="shared" si="21"/>
        <v>0</v>
      </c>
      <c r="CB23" s="31">
        <f t="shared" ref="CB23" si="22">SUM(CB20:CB22)</f>
        <v>0</v>
      </c>
    </row>
    <row r="24" spans="1:85" s="23" customFormat="1" ht="16.5" x14ac:dyDescent="0.25">
      <c r="A24" s="28" t="s">
        <v>50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>
        <f>B24+M24+N24+S24</f>
        <v>0</v>
      </c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>
        <f t="shared" si="3"/>
        <v>0</v>
      </c>
      <c r="AF24" s="29"/>
      <c r="AG24" s="29"/>
      <c r="AH24" s="29"/>
      <c r="AI24" s="29"/>
      <c r="AJ24" s="29"/>
      <c r="AK24" s="29"/>
      <c r="AL24" s="29"/>
      <c r="AM24" s="29">
        <f>AF24+AG24+AH24+AI24+AJ24+AK24</f>
        <v>0</v>
      </c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>
        <f t="shared" si="4"/>
        <v>0</v>
      </c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>
        <f>AZ24+BK24+BL24+BM24+BO24</f>
        <v>0</v>
      </c>
      <c r="BR24" s="29"/>
      <c r="BS24" s="29"/>
      <c r="BT24" s="29"/>
      <c r="BU24" s="29"/>
      <c r="BV24" s="29">
        <f>BR24+BU24</f>
        <v>0</v>
      </c>
      <c r="BW24" s="29"/>
      <c r="BX24" s="29"/>
      <c r="BY24" s="29">
        <v>0</v>
      </c>
      <c r="BZ24" s="29"/>
      <c r="CA24" s="29">
        <f>BW24+BX24+BY24</f>
        <v>0</v>
      </c>
      <c r="CB24" s="29">
        <f>T24+AE24+AM24+AY24+BQ24+BV24+CA24</f>
        <v>0</v>
      </c>
      <c r="CD24" s="33"/>
    </row>
    <row r="25" spans="1:85" s="23" customFormat="1" ht="16.5" x14ac:dyDescent="0.25">
      <c r="A25" s="28" t="s">
        <v>51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>
        <f>B25+M25+N25+S25</f>
        <v>0</v>
      </c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>
        <f t="shared" si="3"/>
        <v>0</v>
      </c>
      <c r="AF25" s="29"/>
      <c r="AG25" s="29"/>
      <c r="AH25" s="29"/>
      <c r="AI25" s="29"/>
      <c r="AJ25" s="29"/>
      <c r="AK25" s="29"/>
      <c r="AL25" s="29"/>
      <c r="AM25" s="29">
        <f>AF25+AG25+AH25+AI25+AJ25+AK25</f>
        <v>0</v>
      </c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>
        <f t="shared" si="4"/>
        <v>0</v>
      </c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>
        <f>AZ25+BK25+BL25+BM25+BO25</f>
        <v>0</v>
      </c>
      <c r="BR25" s="29"/>
      <c r="BS25" s="29"/>
      <c r="BT25" s="29"/>
      <c r="BU25" s="29"/>
      <c r="BV25" s="29">
        <f>BR25+BU25</f>
        <v>0</v>
      </c>
      <c r="BW25" s="29"/>
      <c r="BX25" s="29"/>
      <c r="BY25" s="29">
        <v>0</v>
      </c>
      <c r="BZ25" s="29"/>
      <c r="CA25" s="29">
        <f>BW25+BX25+BY25</f>
        <v>0</v>
      </c>
      <c r="CB25" s="29">
        <f>T25+AE25+AM25+AY25+BQ25+BV25+CA25</f>
        <v>0</v>
      </c>
    </row>
    <row r="26" spans="1:85" s="23" customFormat="1" ht="16.5" x14ac:dyDescent="0.25">
      <c r="A26" s="28" t="s">
        <v>52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>
        <f>B26+M26+N26+S26</f>
        <v>0</v>
      </c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>
        <f t="shared" si="3"/>
        <v>0</v>
      </c>
      <c r="AF26" s="29"/>
      <c r="AG26" s="29"/>
      <c r="AH26" s="29"/>
      <c r="AI26" s="29"/>
      <c r="AJ26" s="29"/>
      <c r="AK26" s="29"/>
      <c r="AL26" s="29"/>
      <c r="AM26" s="29">
        <f>AF26+AG26+AH26+AI26+AJ26+AK26</f>
        <v>0</v>
      </c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>
        <f t="shared" si="4"/>
        <v>0</v>
      </c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>
        <f>AZ26+BK26+BL26+BM26+BO26</f>
        <v>0</v>
      </c>
      <c r="BR26" s="29"/>
      <c r="BS26" s="29"/>
      <c r="BT26" s="29"/>
      <c r="BU26" s="29"/>
      <c r="BV26" s="29">
        <f>BR26+BU26</f>
        <v>0</v>
      </c>
      <c r="BW26" s="29"/>
      <c r="BX26" s="29"/>
      <c r="BY26" s="29">
        <v>0</v>
      </c>
      <c r="BZ26" s="29"/>
      <c r="CA26" s="29">
        <f>BW26+BX26+BY26</f>
        <v>0</v>
      </c>
      <c r="CB26" s="29">
        <f>T26+AE26+AM26+AY26+BQ26+BV26+CA26</f>
        <v>0</v>
      </c>
      <c r="CC26" s="25"/>
    </row>
    <row r="27" spans="1:85" s="25" customFormat="1" ht="16.5" x14ac:dyDescent="0.25">
      <c r="A27" s="30" t="s">
        <v>53</v>
      </c>
      <c r="B27" s="30">
        <f t="shared" ref="B27:S27" si="23">SUM(B24:B26)</f>
        <v>0</v>
      </c>
      <c r="C27" s="30">
        <f t="shared" si="23"/>
        <v>0</v>
      </c>
      <c r="D27" s="30">
        <f t="shared" si="23"/>
        <v>0</v>
      </c>
      <c r="E27" s="30">
        <f t="shared" si="23"/>
        <v>0</v>
      </c>
      <c r="F27" s="30">
        <f t="shared" si="23"/>
        <v>0</v>
      </c>
      <c r="G27" s="30">
        <f t="shared" si="23"/>
        <v>0</v>
      </c>
      <c r="H27" s="30">
        <f t="shared" si="23"/>
        <v>0</v>
      </c>
      <c r="I27" s="30">
        <f t="shared" si="23"/>
        <v>0</v>
      </c>
      <c r="J27" s="30">
        <f t="shared" si="23"/>
        <v>0</v>
      </c>
      <c r="K27" s="30">
        <f t="shared" si="23"/>
        <v>0</v>
      </c>
      <c r="L27" s="30">
        <f t="shared" si="23"/>
        <v>0</v>
      </c>
      <c r="M27" s="30">
        <f>SUM(M24:M26)</f>
        <v>0</v>
      </c>
      <c r="N27" s="30">
        <f t="shared" si="23"/>
        <v>0</v>
      </c>
      <c r="O27" s="30">
        <f t="shared" si="23"/>
        <v>0</v>
      </c>
      <c r="P27" s="30">
        <f t="shared" si="23"/>
        <v>0</v>
      </c>
      <c r="Q27" s="30">
        <f>SUM(Q24:Q26)</f>
        <v>0</v>
      </c>
      <c r="R27" s="30">
        <f>SUM(R24:R26)</f>
        <v>0</v>
      </c>
      <c r="S27" s="30">
        <f t="shared" si="23"/>
        <v>0</v>
      </c>
      <c r="T27" s="31">
        <f>SUM(T24:T26)</f>
        <v>0</v>
      </c>
      <c r="U27" s="31">
        <f t="shared" ref="U27:AE27" si="24">SUM(U24:U26)</f>
        <v>0</v>
      </c>
      <c r="V27" s="31">
        <f t="shared" si="24"/>
        <v>0</v>
      </c>
      <c r="W27" s="31">
        <f t="shared" si="24"/>
        <v>0</v>
      </c>
      <c r="X27" s="31">
        <f t="shared" si="24"/>
        <v>0</v>
      </c>
      <c r="Y27" s="30">
        <f t="shared" si="24"/>
        <v>0</v>
      </c>
      <c r="Z27" s="30">
        <f t="shared" si="24"/>
        <v>0</v>
      </c>
      <c r="AA27" s="30">
        <f t="shared" si="24"/>
        <v>0</v>
      </c>
      <c r="AB27" s="30">
        <f t="shared" si="24"/>
        <v>0</v>
      </c>
      <c r="AC27" s="30">
        <f t="shared" si="24"/>
        <v>0</v>
      </c>
      <c r="AD27" s="30">
        <f t="shared" si="24"/>
        <v>0</v>
      </c>
      <c r="AE27" s="31">
        <f t="shared" si="24"/>
        <v>0</v>
      </c>
      <c r="AF27" s="30">
        <f>SUM(AF24:AF26)</f>
        <v>0</v>
      </c>
      <c r="AG27" s="30">
        <f t="shared" ref="AG27:CA27" si="25">SUM(AG24:AG26)</f>
        <v>0</v>
      </c>
      <c r="AH27" s="30">
        <f t="shared" si="25"/>
        <v>0</v>
      </c>
      <c r="AI27" s="30">
        <f t="shared" si="25"/>
        <v>0</v>
      </c>
      <c r="AJ27" s="30">
        <f t="shared" si="25"/>
        <v>0</v>
      </c>
      <c r="AK27" s="30">
        <f t="shared" si="25"/>
        <v>0</v>
      </c>
      <c r="AL27" s="30">
        <f t="shared" si="25"/>
        <v>0</v>
      </c>
      <c r="AM27" s="30">
        <f>SUM(AM24:AM26)</f>
        <v>0</v>
      </c>
      <c r="AN27" s="30">
        <f t="shared" si="25"/>
        <v>0</v>
      </c>
      <c r="AO27" s="30">
        <f t="shared" si="25"/>
        <v>0</v>
      </c>
      <c r="AP27" s="30">
        <f t="shared" si="25"/>
        <v>0</v>
      </c>
      <c r="AQ27" s="30">
        <f t="shared" si="25"/>
        <v>0</v>
      </c>
      <c r="AR27" s="30">
        <f t="shared" si="25"/>
        <v>0</v>
      </c>
      <c r="AS27" s="30">
        <f t="shared" si="25"/>
        <v>0</v>
      </c>
      <c r="AT27" s="30">
        <f t="shared" si="25"/>
        <v>0</v>
      </c>
      <c r="AU27" s="30">
        <f t="shared" si="25"/>
        <v>0</v>
      </c>
      <c r="AV27" s="30">
        <f t="shared" si="25"/>
        <v>0</v>
      </c>
      <c r="AW27" s="30">
        <f t="shared" si="25"/>
        <v>0</v>
      </c>
      <c r="AX27" s="30">
        <f t="shared" si="25"/>
        <v>0</v>
      </c>
      <c r="AY27" s="30">
        <f t="shared" si="25"/>
        <v>0</v>
      </c>
      <c r="AZ27" s="30">
        <f t="shared" si="25"/>
        <v>0</v>
      </c>
      <c r="BA27" s="30">
        <f t="shared" si="25"/>
        <v>0</v>
      </c>
      <c r="BB27" s="30">
        <f t="shared" si="25"/>
        <v>0</v>
      </c>
      <c r="BC27" s="30">
        <f>SUM(BC24:BC26)</f>
        <v>0</v>
      </c>
      <c r="BD27" s="30">
        <f>SUM(BD24:BD26)</f>
        <v>0</v>
      </c>
      <c r="BE27" s="30">
        <f t="shared" si="25"/>
        <v>0</v>
      </c>
      <c r="BF27" s="30">
        <f t="shared" si="25"/>
        <v>0</v>
      </c>
      <c r="BG27" s="30">
        <f t="shared" si="25"/>
        <v>0</v>
      </c>
      <c r="BH27" s="30">
        <f t="shared" si="25"/>
        <v>0</v>
      </c>
      <c r="BI27" s="30">
        <f t="shared" si="25"/>
        <v>0</v>
      </c>
      <c r="BJ27" s="30">
        <f t="shared" si="25"/>
        <v>0</v>
      </c>
      <c r="BK27" s="31">
        <f>SUM(BK24:BK26)</f>
        <v>0</v>
      </c>
      <c r="BL27" s="30">
        <f t="shared" si="25"/>
        <v>0</v>
      </c>
      <c r="BM27" s="30">
        <f t="shared" si="25"/>
        <v>0</v>
      </c>
      <c r="BN27" s="30">
        <f t="shared" si="25"/>
        <v>0</v>
      </c>
      <c r="BO27" s="30">
        <f t="shared" si="25"/>
        <v>0</v>
      </c>
      <c r="BP27" s="30">
        <f t="shared" si="25"/>
        <v>0</v>
      </c>
      <c r="BQ27" s="31">
        <f>AZ27+BK27+BL27+BM27+BO27</f>
        <v>0</v>
      </c>
      <c r="BR27" s="30">
        <f t="shared" si="25"/>
        <v>0</v>
      </c>
      <c r="BS27" s="30">
        <f t="shared" si="25"/>
        <v>0</v>
      </c>
      <c r="BT27" s="30">
        <f t="shared" si="25"/>
        <v>0</v>
      </c>
      <c r="BU27" s="30">
        <f t="shared" si="25"/>
        <v>0</v>
      </c>
      <c r="BV27" s="30">
        <f t="shared" si="25"/>
        <v>0</v>
      </c>
      <c r="BW27" s="30">
        <f t="shared" si="25"/>
        <v>0</v>
      </c>
      <c r="BX27" s="30">
        <f t="shared" si="25"/>
        <v>0</v>
      </c>
      <c r="BY27" s="30">
        <f t="shared" si="25"/>
        <v>0</v>
      </c>
      <c r="BZ27" s="30">
        <f t="shared" si="25"/>
        <v>0</v>
      </c>
      <c r="CA27" s="30">
        <f t="shared" si="25"/>
        <v>0</v>
      </c>
      <c r="CB27" s="31">
        <f>SUM(CB24:CB26)</f>
        <v>0</v>
      </c>
    </row>
    <row r="28" spans="1:85" s="25" customFormat="1" ht="16.5" x14ac:dyDescent="0.25">
      <c r="A28" s="30" t="s">
        <v>54</v>
      </c>
      <c r="B28" s="30">
        <f t="shared" ref="B28:S28" si="26">B27+B23</f>
        <v>0</v>
      </c>
      <c r="C28" s="30">
        <f t="shared" si="26"/>
        <v>0</v>
      </c>
      <c r="D28" s="30">
        <f t="shared" si="26"/>
        <v>0</v>
      </c>
      <c r="E28" s="30">
        <f t="shared" si="26"/>
        <v>0</v>
      </c>
      <c r="F28" s="30">
        <f t="shared" si="26"/>
        <v>0</v>
      </c>
      <c r="G28" s="30">
        <f t="shared" si="26"/>
        <v>0</v>
      </c>
      <c r="H28" s="30">
        <f t="shared" si="26"/>
        <v>0</v>
      </c>
      <c r="I28" s="30">
        <f t="shared" si="26"/>
        <v>0</v>
      </c>
      <c r="J28" s="30">
        <f t="shared" si="26"/>
        <v>0</v>
      </c>
      <c r="K28" s="30">
        <f t="shared" si="26"/>
        <v>0</v>
      </c>
      <c r="L28" s="30">
        <f t="shared" si="26"/>
        <v>0</v>
      </c>
      <c r="M28" s="30">
        <f>M23+M27</f>
        <v>0</v>
      </c>
      <c r="N28" s="30">
        <f t="shared" si="26"/>
        <v>0</v>
      </c>
      <c r="O28" s="30">
        <f t="shared" si="26"/>
        <v>0</v>
      </c>
      <c r="P28" s="30">
        <f t="shared" si="26"/>
        <v>0</v>
      </c>
      <c r="Q28" s="30">
        <f>Q27+Q23</f>
        <v>0</v>
      </c>
      <c r="R28" s="30">
        <f>R27+R23</f>
        <v>0</v>
      </c>
      <c r="S28" s="30">
        <f t="shared" si="26"/>
        <v>0</v>
      </c>
      <c r="T28" s="31">
        <f>T23+T27</f>
        <v>0</v>
      </c>
      <c r="U28" s="30">
        <f t="shared" ref="U28:AE28" si="27">U27+U23</f>
        <v>0</v>
      </c>
      <c r="V28" s="30">
        <f t="shared" si="27"/>
        <v>0</v>
      </c>
      <c r="W28" s="30">
        <f t="shared" si="27"/>
        <v>0</v>
      </c>
      <c r="X28" s="30">
        <f t="shared" si="27"/>
        <v>0</v>
      </c>
      <c r="Y28" s="30">
        <f t="shared" si="27"/>
        <v>0</v>
      </c>
      <c r="Z28" s="30">
        <f t="shared" si="27"/>
        <v>0</v>
      </c>
      <c r="AA28" s="30">
        <f t="shared" si="27"/>
        <v>0</v>
      </c>
      <c r="AB28" s="30">
        <f t="shared" si="27"/>
        <v>0</v>
      </c>
      <c r="AC28" s="30">
        <f t="shared" si="27"/>
        <v>0</v>
      </c>
      <c r="AD28" s="30">
        <f t="shared" si="27"/>
        <v>0</v>
      </c>
      <c r="AE28" s="31">
        <f t="shared" si="27"/>
        <v>0</v>
      </c>
      <c r="AF28" s="30">
        <f t="shared" ref="AF28:BU28" si="28">AF27+AF23</f>
        <v>0</v>
      </c>
      <c r="AG28" s="30">
        <f t="shared" si="28"/>
        <v>0</v>
      </c>
      <c r="AH28" s="30">
        <f t="shared" si="28"/>
        <v>0</v>
      </c>
      <c r="AI28" s="30">
        <f t="shared" si="28"/>
        <v>0</v>
      </c>
      <c r="AJ28" s="30">
        <f t="shared" si="28"/>
        <v>0</v>
      </c>
      <c r="AK28" s="30">
        <f t="shared" si="28"/>
        <v>0</v>
      </c>
      <c r="AL28" s="30">
        <f t="shared" si="28"/>
        <v>0</v>
      </c>
      <c r="AM28" s="30">
        <f>AM23+AM27</f>
        <v>0</v>
      </c>
      <c r="AN28" s="30">
        <f>AN23+AN27</f>
        <v>0</v>
      </c>
      <c r="AO28" s="30">
        <f>AO23+AO27</f>
        <v>0</v>
      </c>
      <c r="AP28" s="30">
        <f t="shared" si="28"/>
        <v>0</v>
      </c>
      <c r="AQ28" s="30">
        <f t="shared" si="28"/>
        <v>0</v>
      </c>
      <c r="AR28" s="30">
        <f t="shared" si="28"/>
        <v>0</v>
      </c>
      <c r="AS28" s="30">
        <f t="shared" si="28"/>
        <v>0</v>
      </c>
      <c r="AT28" s="30">
        <f t="shared" si="28"/>
        <v>0</v>
      </c>
      <c r="AU28" s="30">
        <f t="shared" si="28"/>
        <v>0</v>
      </c>
      <c r="AV28" s="30">
        <f t="shared" si="28"/>
        <v>0</v>
      </c>
      <c r="AW28" s="30">
        <f t="shared" si="28"/>
        <v>0</v>
      </c>
      <c r="AX28" s="30">
        <f t="shared" si="28"/>
        <v>0</v>
      </c>
      <c r="AY28" s="30">
        <f t="shared" si="28"/>
        <v>0</v>
      </c>
      <c r="AZ28" s="30">
        <f t="shared" si="28"/>
        <v>0</v>
      </c>
      <c r="BA28" s="30">
        <f t="shared" si="28"/>
        <v>0</v>
      </c>
      <c r="BB28" s="30">
        <f t="shared" si="28"/>
        <v>0</v>
      </c>
      <c r="BC28" s="30">
        <f>BC27+BC23</f>
        <v>0</v>
      </c>
      <c r="BD28" s="30">
        <f>BD27+BD23</f>
        <v>0</v>
      </c>
      <c r="BE28" s="30">
        <f t="shared" si="28"/>
        <v>0</v>
      </c>
      <c r="BF28" s="30">
        <f t="shared" si="28"/>
        <v>0</v>
      </c>
      <c r="BG28" s="30">
        <f t="shared" si="28"/>
        <v>0</v>
      </c>
      <c r="BH28" s="30">
        <f t="shared" si="28"/>
        <v>0</v>
      </c>
      <c r="BI28" s="30">
        <f t="shared" si="28"/>
        <v>0</v>
      </c>
      <c r="BJ28" s="30">
        <f t="shared" si="28"/>
        <v>0</v>
      </c>
      <c r="BK28" s="31">
        <f>BK27+BK23</f>
        <v>0</v>
      </c>
      <c r="BL28" s="30">
        <f t="shared" si="28"/>
        <v>0</v>
      </c>
      <c r="BM28" s="30">
        <f t="shared" si="28"/>
        <v>0</v>
      </c>
      <c r="BN28" s="30">
        <f t="shared" si="28"/>
        <v>0</v>
      </c>
      <c r="BO28" s="30">
        <f t="shared" si="28"/>
        <v>0</v>
      </c>
      <c r="BP28" s="30">
        <f t="shared" si="28"/>
        <v>0</v>
      </c>
      <c r="BQ28" s="31">
        <f>AZ28+BK28+BL28+BM28+BO28</f>
        <v>0</v>
      </c>
      <c r="BR28" s="30">
        <f t="shared" si="28"/>
        <v>0</v>
      </c>
      <c r="BS28" s="30">
        <f t="shared" si="28"/>
        <v>0</v>
      </c>
      <c r="BT28" s="30">
        <f t="shared" si="28"/>
        <v>0</v>
      </c>
      <c r="BU28" s="30">
        <f t="shared" si="28"/>
        <v>0</v>
      </c>
      <c r="BV28" s="30">
        <f>BV27+BV23</f>
        <v>0</v>
      </c>
      <c r="BW28" s="30">
        <f t="shared" ref="BW28:CA28" si="29">BW27+BW23</f>
        <v>0</v>
      </c>
      <c r="BX28" s="30">
        <f t="shared" si="29"/>
        <v>0</v>
      </c>
      <c r="BY28" s="30">
        <f t="shared" si="29"/>
        <v>0</v>
      </c>
      <c r="BZ28" s="30">
        <f t="shared" si="29"/>
        <v>0</v>
      </c>
      <c r="CA28" s="30">
        <f t="shared" si="29"/>
        <v>0</v>
      </c>
      <c r="CB28" s="31">
        <f t="shared" ref="CB28" si="30">CB23+CB27</f>
        <v>0</v>
      </c>
    </row>
    <row r="29" spans="1:85" s="25" customFormat="1" ht="19.5" customHeight="1" x14ac:dyDescent="0.25">
      <c r="A29" s="30" t="s">
        <v>55</v>
      </c>
      <c r="B29" s="30">
        <f t="shared" ref="B29:S29" si="31">B19+B28</f>
        <v>4986300</v>
      </c>
      <c r="C29" s="30">
        <f t="shared" si="31"/>
        <v>234994.1</v>
      </c>
      <c r="D29" s="30">
        <f t="shared" si="31"/>
        <v>0</v>
      </c>
      <c r="E29" s="30">
        <f t="shared" si="31"/>
        <v>81187.039999999994</v>
      </c>
      <c r="F29" s="30">
        <f t="shared" si="31"/>
        <v>0</v>
      </c>
      <c r="G29" s="30">
        <f t="shared" si="31"/>
        <v>77079.960000000006</v>
      </c>
      <c r="H29" s="30">
        <f t="shared" si="31"/>
        <v>0</v>
      </c>
      <c r="I29" s="30">
        <f t="shared" si="31"/>
        <v>34936.550000000003</v>
      </c>
      <c r="J29" s="30">
        <f t="shared" si="31"/>
        <v>0</v>
      </c>
      <c r="K29" s="30">
        <f t="shared" si="31"/>
        <v>111189.13</v>
      </c>
      <c r="L29" s="30">
        <f t="shared" si="31"/>
        <v>0</v>
      </c>
      <c r="M29" s="30">
        <f>M28+M19</f>
        <v>357552.79</v>
      </c>
      <c r="N29" s="30">
        <f t="shared" si="31"/>
        <v>288920.48</v>
      </c>
      <c r="O29" s="30">
        <f t="shared" si="31"/>
        <v>0</v>
      </c>
      <c r="P29" s="30">
        <f t="shared" si="31"/>
        <v>0</v>
      </c>
      <c r="Q29" s="30">
        <f t="shared" si="31"/>
        <v>0</v>
      </c>
      <c r="R29" s="30">
        <f t="shared" si="31"/>
        <v>0</v>
      </c>
      <c r="S29" s="30">
        <f t="shared" si="31"/>
        <v>0</v>
      </c>
      <c r="T29" s="31">
        <f>T28+T19</f>
        <v>5632773.2699999996</v>
      </c>
      <c r="U29" s="30">
        <f t="shared" ref="U29:AE29" si="32">U28+U19</f>
        <v>381232.27</v>
      </c>
      <c r="V29" s="30">
        <f t="shared" si="32"/>
        <v>0</v>
      </c>
      <c r="W29" s="30">
        <f t="shared" si="32"/>
        <v>0</v>
      </c>
      <c r="X29" s="30">
        <f t="shared" si="32"/>
        <v>37064.519999999997</v>
      </c>
      <c r="Y29" s="30">
        <f t="shared" si="32"/>
        <v>0</v>
      </c>
      <c r="Z29" s="30">
        <f t="shared" si="32"/>
        <v>0</v>
      </c>
      <c r="AA29" s="30">
        <f t="shared" si="32"/>
        <v>157014</v>
      </c>
      <c r="AB29" s="30">
        <f t="shared" si="32"/>
        <v>0</v>
      </c>
      <c r="AC29" s="30">
        <f t="shared" si="32"/>
        <v>0</v>
      </c>
      <c r="AD29" s="30">
        <f t="shared" si="32"/>
        <v>0</v>
      </c>
      <c r="AE29" s="34">
        <f t="shared" si="32"/>
        <v>575310.79</v>
      </c>
      <c r="AF29" s="30">
        <f t="shared" ref="AF29:AL29" si="33">AF28+AF19</f>
        <v>637058.4</v>
      </c>
      <c r="AG29" s="30">
        <f t="shared" si="33"/>
        <v>111166.71</v>
      </c>
      <c r="AH29" s="35">
        <f t="shared" si="33"/>
        <v>75360</v>
      </c>
      <c r="AI29" s="30">
        <f t="shared" si="33"/>
        <v>119730</v>
      </c>
      <c r="AJ29" s="30">
        <f t="shared" si="33"/>
        <v>100377</v>
      </c>
      <c r="AK29" s="30">
        <f t="shared" si="33"/>
        <v>0</v>
      </c>
      <c r="AL29" s="30">
        <f t="shared" si="33"/>
        <v>0</v>
      </c>
      <c r="AM29" s="30">
        <f>AM19+AM28</f>
        <v>1043692.11</v>
      </c>
      <c r="AN29" s="30">
        <f t="shared" ref="AN29:AY29" si="34">AN19+AN23+AN27</f>
        <v>0</v>
      </c>
      <c r="AO29" s="30">
        <f t="shared" si="34"/>
        <v>0</v>
      </c>
      <c r="AP29" s="30">
        <f t="shared" si="34"/>
        <v>29327.759999999998</v>
      </c>
      <c r="AQ29" s="30">
        <f t="shared" si="34"/>
        <v>0</v>
      </c>
      <c r="AR29" s="30">
        <f t="shared" si="34"/>
        <v>0</v>
      </c>
      <c r="AS29" s="30">
        <f t="shared" si="34"/>
        <v>0</v>
      </c>
      <c r="AT29" s="30">
        <f t="shared" si="34"/>
        <v>0</v>
      </c>
      <c r="AU29" s="30">
        <f t="shared" si="34"/>
        <v>0</v>
      </c>
      <c r="AV29" s="30">
        <f t="shared" si="34"/>
        <v>0</v>
      </c>
      <c r="AW29" s="30">
        <f t="shared" si="34"/>
        <v>0</v>
      </c>
      <c r="AX29" s="30">
        <f t="shared" si="34"/>
        <v>0</v>
      </c>
      <c r="AY29" s="30">
        <f t="shared" si="34"/>
        <v>29327.759999999998</v>
      </c>
      <c r="AZ29" s="30">
        <f t="shared" ref="AZ29:CA29" si="35">AZ28+AZ19</f>
        <v>716729.34</v>
      </c>
      <c r="BA29" s="30">
        <f t="shared" si="35"/>
        <v>0</v>
      </c>
      <c r="BB29" s="30">
        <f t="shared" si="35"/>
        <v>0</v>
      </c>
      <c r="BC29" s="30">
        <f>BC28+BC19</f>
        <v>52447.71</v>
      </c>
      <c r="BD29" s="30">
        <f>BD28+BD19</f>
        <v>0</v>
      </c>
      <c r="BE29" s="30">
        <f t="shared" si="35"/>
        <v>126945.29</v>
      </c>
      <c r="BF29" s="30">
        <f t="shared" si="35"/>
        <v>0</v>
      </c>
      <c r="BG29" s="30">
        <f t="shared" si="35"/>
        <v>1828.23</v>
      </c>
      <c r="BH29" s="30">
        <f t="shared" si="35"/>
        <v>0</v>
      </c>
      <c r="BI29" s="30">
        <f t="shared" si="35"/>
        <v>3386.27</v>
      </c>
      <c r="BJ29" s="30">
        <f t="shared" si="35"/>
        <v>0</v>
      </c>
      <c r="BK29" s="31">
        <f>BK28+BK19</f>
        <v>140325.63</v>
      </c>
      <c r="BL29" s="30">
        <f t="shared" si="35"/>
        <v>48498.95</v>
      </c>
      <c r="BM29" s="30">
        <f t="shared" si="35"/>
        <v>0</v>
      </c>
      <c r="BN29" s="30">
        <f t="shared" si="35"/>
        <v>0</v>
      </c>
      <c r="BO29" s="30">
        <f t="shared" si="35"/>
        <v>0</v>
      </c>
      <c r="BP29" s="30">
        <f t="shared" si="35"/>
        <v>0</v>
      </c>
      <c r="BQ29" s="30">
        <f>BQ19+BQ28</f>
        <v>905553.91999999993</v>
      </c>
      <c r="BR29" s="32">
        <f t="shared" si="35"/>
        <v>43740.84</v>
      </c>
      <c r="BS29" s="30">
        <f t="shared" si="35"/>
        <v>0</v>
      </c>
      <c r="BT29" s="30">
        <f t="shared" si="35"/>
        <v>0</v>
      </c>
      <c r="BU29" s="30">
        <f t="shared" si="35"/>
        <v>28382.18</v>
      </c>
      <c r="BV29" s="30">
        <f t="shared" si="35"/>
        <v>72123.01999999999</v>
      </c>
      <c r="BW29" s="30">
        <f t="shared" si="35"/>
        <v>41154</v>
      </c>
      <c r="BX29" s="30">
        <f t="shared" si="35"/>
        <v>67005.13</v>
      </c>
      <c r="BY29" s="30">
        <f t="shared" si="35"/>
        <v>0</v>
      </c>
      <c r="BZ29" s="30">
        <f t="shared" si="35"/>
        <v>0</v>
      </c>
      <c r="CA29" s="30">
        <f t="shared" si="35"/>
        <v>108159.13</v>
      </c>
      <c r="CB29" s="24">
        <f t="shared" ref="CB29" si="36">CB28+CB19</f>
        <v>8366939.9999999991</v>
      </c>
      <c r="CC29" s="36" t="e">
        <f>SUM(#REF!)</f>
        <v>#REF!</v>
      </c>
      <c r="CD29" s="37"/>
    </row>
    <row r="30" spans="1:85" ht="16.5" x14ac:dyDescent="0.2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38"/>
      <c r="CC30" s="1" t="e">
        <f>#REF!-CC29</f>
        <v>#REF!</v>
      </c>
      <c r="CD30" s="2"/>
      <c r="CE30" s="2"/>
      <c r="CF30" s="2"/>
      <c r="CG30" s="2"/>
    </row>
    <row r="31" spans="1:85" x14ac:dyDescent="0.2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37"/>
      <c r="CC31" s="1" t="e">
        <f>#REF!-CC30</f>
        <v>#REF!</v>
      </c>
      <c r="CD31" s="2"/>
      <c r="CE31" s="2"/>
      <c r="CF31" s="2"/>
      <c r="CG31" s="2"/>
    </row>
    <row r="32" spans="1:85" x14ac:dyDescent="0.2">
      <c r="B32" s="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U32" s="2"/>
      <c r="V32" s="2"/>
      <c r="W32" s="2"/>
      <c r="X32" s="2"/>
      <c r="Y32" s="2"/>
      <c r="Z32" s="2"/>
      <c r="AA32" s="8"/>
      <c r="AB32" s="2"/>
      <c r="AC32" s="2"/>
      <c r="AD32" s="2"/>
      <c r="AE32" s="8"/>
      <c r="AF32" s="8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8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8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</row>
    <row r="33" spans="2:85" x14ac:dyDescent="0.2">
      <c r="B33" s="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8"/>
      <c r="AF33" s="8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2:85" x14ac:dyDescent="0.2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8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2:85" x14ac:dyDescent="0.2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8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2:85" x14ac:dyDescent="0.2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8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2:85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8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</row>
    <row r="38" spans="2:85" x14ac:dyDescent="0.2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8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</row>
    <row r="39" spans="2:85" x14ac:dyDescent="0.2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8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</row>
    <row r="40" spans="2:85" x14ac:dyDescent="0.2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8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</row>
    <row r="41" spans="2:85" x14ac:dyDescent="0.2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8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</row>
    <row r="42" spans="2:85" x14ac:dyDescent="0.2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8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</row>
    <row r="43" spans="2:85" x14ac:dyDescent="0.2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8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</row>
    <row r="44" spans="2:85" x14ac:dyDescent="0.2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8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</row>
    <row r="45" spans="2:85" x14ac:dyDescent="0.2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8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</row>
    <row r="46" spans="2:85" x14ac:dyDescent="0.2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8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</row>
    <row r="47" spans="2:85" x14ac:dyDescent="0.2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8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</row>
    <row r="48" spans="2:85" x14ac:dyDescent="0.2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8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</row>
    <row r="49" spans="3:85" x14ac:dyDescent="0.2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8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</row>
    <row r="50" spans="3:85" x14ac:dyDescent="0.2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8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</row>
    <row r="51" spans="3:85" x14ac:dyDescent="0.2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8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</row>
    <row r="52" spans="3:85" x14ac:dyDescent="0.2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8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</row>
    <row r="53" spans="3:85" x14ac:dyDescent="0.2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8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</row>
    <row r="54" spans="3:85" x14ac:dyDescent="0.2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8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</row>
    <row r="55" spans="3:85" x14ac:dyDescent="0.2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8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</row>
    <row r="56" spans="3:85" x14ac:dyDescent="0.2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8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</row>
    <row r="57" spans="3:85" x14ac:dyDescent="0.2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8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</row>
    <row r="58" spans="3:85" x14ac:dyDescent="0.2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8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</row>
    <row r="59" spans="3:85" x14ac:dyDescent="0.2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8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</row>
    <row r="60" spans="3:85" x14ac:dyDescent="0.2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8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</row>
    <row r="61" spans="3:85" x14ac:dyDescent="0.2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8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</row>
    <row r="62" spans="3:85" x14ac:dyDescent="0.2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8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</row>
    <row r="63" spans="3:85" x14ac:dyDescent="0.2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8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</row>
    <row r="64" spans="3:85" x14ac:dyDescent="0.2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8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</row>
    <row r="65" spans="3:85" x14ac:dyDescent="0.2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8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</row>
    <row r="66" spans="3:85" x14ac:dyDescent="0.2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8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</row>
    <row r="67" spans="3:85" x14ac:dyDescent="0.2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8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</row>
    <row r="68" spans="3:85" x14ac:dyDescent="0.2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8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</row>
    <row r="69" spans="3:85" x14ac:dyDescent="0.2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8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</row>
    <row r="70" spans="3:85" x14ac:dyDescent="0.2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8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</row>
    <row r="71" spans="3:85" x14ac:dyDescent="0.2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8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</row>
    <row r="72" spans="3:85" x14ac:dyDescent="0.2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8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</row>
    <row r="73" spans="3:85" x14ac:dyDescent="0.2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8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</row>
    <row r="74" spans="3:85" x14ac:dyDescent="0.2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8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</row>
    <row r="75" spans="3:85" x14ac:dyDescent="0.2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8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</row>
    <row r="76" spans="3:85" x14ac:dyDescent="0.2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8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</row>
    <row r="77" spans="3:85" x14ac:dyDescent="0.2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8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</row>
    <row r="78" spans="3:85" x14ac:dyDescent="0.2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8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</row>
    <row r="79" spans="3:85" x14ac:dyDescent="0.2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8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</row>
    <row r="80" spans="3:85" x14ac:dyDescent="0.2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8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</row>
    <row r="81" spans="3:85" x14ac:dyDescent="0.2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8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</row>
  </sheetData>
  <mergeCells count="38">
    <mergeCell ref="B9:S9"/>
    <mergeCell ref="T9:T10"/>
    <mergeCell ref="U9:AD9"/>
    <mergeCell ref="AE9:AE10"/>
    <mergeCell ref="AF9:AL9"/>
    <mergeCell ref="O10:P10"/>
    <mergeCell ref="Q10:R10"/>
    <mergeCell ref="C10:D10"/>
    <mergeCell ref="E10:F10"/>
    <mergeCell ref="G10:H10"/>
    <mergeCell ref="I10:J10"/>
    <mergeCell ref="K10:L10"/>
    <mergeCell ref="V10:W10"/>
    <mergeCell ref="AB10:AD10"/>
    <mergeCell ref="BW9:BZ9"/>
    <mergeCell ref="CA9:CA10"/>
    <mergeCell ref="CB9:CB10"/>
    <mergeCell ref="AP9:AX9"/>
    <mergeCell ref="AY9:AY10"/>
    <mergeCell ref="AZ9:BP9"/>
    <mergeCell ref="BQ9:BQ10"/>
    <mergeCell ref="BR9:BU9"/>
    <mergeCell ref="BV9:BV10"/>
    <mergeCell ref="BA10:BB10"/>
    <mergeCell ref="BC10:BD10"/>
    <mergeCell ref="BE10:BF10"/>
    <mergeCell ref="BG10:BH10"/>
    <mergeCell ref="AM9:AM10"/>
    <mergeCell ref="AN10:AO10"/>
    <mergeCell ref="AS10:AT10"/>
    <mergeCell ref="AU10:AV10"/>
    <mergeCell ref="AW10:AX10"/>
    <mergeCell ref="AK10:AL10"/>
    <mergeCell ref="BS10:BT10"/>
    <mergeCell ref="BY10:BZ10"/>
    <mergeCell ref="BI10:BJ10"/>
    <mergeCell ref="BM10:BN10"/>
    <mergeCell ref="BO10:BP10"/>
  </mergeCells>
  <pageMargins left="0.68" right="0.23" top="0.33" bottom="0.27" header="0.31496062992125984" footer="0.31496062992125984"/>
  <pageSetup orientation="landscape" r:id="rId1"/>
  <colBreaks count="4" manualBreakCount="4">
    <brk id="20" max="1048575" man="1"/>
    <brk id="31" max="1048575" man="1"/>
    <brk id="41" max="1048575" man="1"/>
    <brk id="6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Timi</dc:creator>
  <cp:lastModifiedBy>user1</cp:lastModifiedBy>
  <cp:lastPrinted>2020-01-14T13:03:47Z</cp:lastPrinted>
  <dcterms:created xsi:type="dcterms:W3CDTF">2020-01-14T12:59:55Z</dcterms:created>
  <dcterms:modified xsi:type="dcterms:W3CDTF">2020-01-15T10:32:41Z</dcterms:modified>
</cp:coreProperties>
</file>